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3" r:id="rId1"/>
    <sheet name="预算汇总" sheetId="4" r:id="rId2"/>
    <sheet name="MR屏蔽" sheetId="9" r:id="rId3"/>
    <sheet name="土建装修" sheetId="11" r:id="rId4"/>
    <sheet name="胃肠机机房装修" sheetId="13" r:id="rId5"/>
  </sheets>
  <definedNames>
    <definedName name="_xlnm.Print_Area" localSheetId="2">MR屏蔽!$A$1:$H$51</definedName>
    <definedName name="_xlnm.Print_Area" localSheetId="3">土建装修!$A$1:$H$40</definedName>
    <definedName name="_xlnm.Print_Area" localSheetId="4">胃肠机机房装修!$A$1:$H$16</definedName>
    <definedName name="_xlnm.Print_Area" localSheetId="1">预算汇总!$A$1:$D$19</definedName>
  </definedNames>
  <calcPr calcId="144525"/>
</workbook>
</file>

<file path=xl/sharedStrings.xml><?xml version="1.0" encoding="utf-8"?>
<sst xmlns="http://schemas.openxmlformats.org/spreadsheetml/2006/main" count="342" uniqueCount="214">
  <si>
    <t>工 程 预 算 书</t>
  </si>
  <si>
    <t>工程名称：</t>
  </si>
  <si>
    <t xml:space="preserve">海沧医院3.0T MR机房改造工程  </t>
  </si>
  <si>
    <t>工程造价：</t>
  </si>
  <si>
    <t>编制单位：</t>
  </si>
  <si>
    <t>联系方式：</t>
  </si>
  <si>
    <t>编制时间：</t>
  </si>
  <si>
    <t>预 算 汇 总 表</t>
  </si>
  <si>
    <t>序号</t>
  </si>
  <si>
    <t>项目名称</t>
  </si>
  <si>
    <t>价格(元)</t>
  </si>
  <si>
    <t>备注</t>
  </si>
  <si>
    <t>MR磁体间屏蔽及装修工程</t>
  </si>
  <si>
    <t>仅含磁体间屏蔽及装修（不含土建）</t>
  </si>
  <si>
    <t>磁屏蔽</t>
  </si>
  <si>
    <t>因5G出磁体间区域，需增加磁屏蔽</t>
  </si>
  <si>
    <t>土建装修工程</t>
  </si>
  <si>
    <t>所有土建及操作间和设备间的装修、2次SBS防潮</t>
  </si>
  <si>
    <t>胃肠机预控评服务</t>
  </si>
  <si>
    <t>胃肠机机房装修</t>
  </si>
  <si>
    <t>操作间及扫描间</t>
  </si>
  <si>
    <t>胃肠机移机服务</t>
  </si>
  <si>
    <t>含拆旧机，搬运、装机、调试</t>
  </si>
  <si>
    <t>屏蔽射频效能测试</t>
  </si>
  <si>
    <t>不含税价合计（人民币:元）</t>
  </si>
  <si>
    <t>备注：</t>
  </si>
  <si>
    <t>1、本报价有效期限30天；</t>
  </si>
  <si>
    <t xml:space="preserve">      </t>
  </si>
  <si>
    <t>2、本报价机房范围： MR机房改造；</t>
  </si>
  <si>
    <t>3、本报价编制依据行业现行的有关标准要求、规范等；</t>
  </si>
  <si>
    <t>4、质保：工程通过检测验收合格，质保期1年；</t>
  </si>
  <si>
    <t>一、核磁共振机房屏蔽工程预算清单</t>
  </si>
  <si>
    <t>1、屏蔽体、屏蔽部件</t>
  </si>
  <si>
    <t>材料名称</t>
  </si>
  <si>
    <t>规格</t>
  </si>
  <si>
    <t>数量</t>
  </si>
  <si>
    <t>单位</t>
  </si>
  <si>
    <t>单价</t>
  </si>
  <si>
    <t>金额/元</t>
  </si>
  <si>
    <t>优质紫铜焊接式射频屏蔽体</t>
  </si>
  <si>
    <t>0.2mm厚</t>
  </si>
  <si>
    <t>㎡</t>
  </si>
  <si>
    <t>要求：镀锌层≥80g/㎡，含墙面、顶面支撑绝缘架
、紧固件，含开平、加工费</t>
  </si>
  <si>
    <t>铜质屏蔽密封衬条</t>
  </si>
  <si>
    <t>宽30mm</t>
  </si>
  <si>
    <t>m</t>
  </si>
  <si>
    <t>无反射条纹双层不锈钢网屏蔽窗</t>
  </si>
  <si>
    <t>宽1800*高1000mm</t>
  </si>
  <si>
    <t>扇</t>
  </si>
  <si>
    <t>无隔断，不氧化，透光率：≥70%</t>
  </si>
  <si>
    <t>MRI屏蔽机房平开屏蔽门(患者进出)</t>
  </si>
  <si>
    <t>净空：宽1250*高2100mm</t>
  </si>
  <si>
    <t>樘</t>
  </si>
  <si>
    <t>进口铍青铜屏蔽簧片，不锈钢锁、拉手</t>
  </si>
  <si>
    <t>屏蔽体对地防潮绝缘层：pvc绝缘板</t>
  </si>
  <si>
    <t>3mm厚</t>
  </si>
  <si>
    <t>含防潮塑料布</t>
  </si>
  <si>
    <t>304不锈钢网状送风滤波波导</t>
  </si>
  <si>
    <t>高300*宽600*厚200mm</t>
  </si>
  <si>
    <t>只</t>
  </si>
  <si>
    <t>304不锈钢网状回风滤波波导</t>
  </si>
  <si>
    <t>高400*宽800*厚200mm</t>
  </si>
  <si>
    <t>304不锈钢失超管系统</t>
  </si>
  <si>
    <t>直径219～273mm、壁厚2～3mm</t>
  </si>
  <si>
    <t>套</t>
  </si>
  <si>
    <t>失超管10米以内</t>
  </si>
  <si>
    <t>紧急排风系统</t>
  </si>
  <si>
    <t>含滤波波导、风管、风口、风机</t>
  </si>
  <si>
    <t>电源滤波器</t>
  </si>
  <si>
    <t>DL25A×2</t>
  </si>
  <si>
    <t>供屏蔽室内照明、插座</t>
  </si>
  <si>
    <t>屏蔽接地铜线排</t>
  </si>
  <si>
    <t>不锈钢系统滤波接口板</t>
  </si>
  <si>
    <t>1283*654*3mm</t>
  </si>
  <si>
    <t>系统滤波板柜</t>
  </si>
  <si>
    <t>1400*900*500mm</t>
  </si>
  <si>
    <t>无磁梯度信号电缆线槽</t>
  </si>
  <si>
    <t>宽600mm/300mm</t>
  </si>
  <si>
    <t>含：屏蔽室和设备室，设备室至操作室</t>
  </si>
  <si>
    <t>信号波导管</t>
  </si>
  <si>
    <t>Φ50*400mm</t>
  </si>
  <si>
    <t>备用（供设备升级时使用）安装在观察窗下方</t>
  </si>
  <si>
    <t>分项小计</t>
  </si>
  <si>
    <t>2、屏蔽室装修</t>
  </si>
  <si>
    <t>金额</t>
  </si>
  <si>
    <t>吊顶：抗氧化铝合金龙骨，铝微孔吸音板</t>
  </si>
  <si>
    <t>600*600*0.8mm</t>
  </si>
  <si>
    <t>含铝合金吊件</t>
  </si>
  <si>
    <t>墙面：优质吸音板</t>
  </si>
  <si>
    <t>300*8*2800mm</t>
  </si>
  <si>
    <t>隔音降噪</t>
  </si>
  <si>
    <t>墙面：吸音棉吸音层（墙壁共四面）</t>
  </si>
  <si>
    <t>35mm厚</t>
  </si>
  <si>
    <t>吸音降噪（不允许使用对身体有害的玻璃棉材料）</t>
  </si>
  <si>
    <t>复合木踢脚板</t>
  </si>
  <si>
    <t>100*2440*12mm</t>
  </si>
  <si>
    <t>室内外门窗边套</t>
  </si>
  <si>
    <t>细木工板打底，铝塑板饰面不锈钢角线装饰</t>
  </si>
  <si>
    <t>照明：直流无磁二极管发光LED灯</t>
  </si>
  <si>
    <t>24v/3.8w</t>
  </si>
  <si>
    <t>最低寿命：50000小时</t>
  </si>
  <si>
    <t>维修用无磁铝制射灯</t>
  </si>
  <si>
    <t>220V/150W</t>
  </si>
  <si>
    <t>维修插座</t>
  </si>
  <si>
    <t>220V/16A</t>
  </si>
  <si>
    <t>灯具开关</t>
  </si>
  <si>
    <t>16A</t>
  </si>
  <si>
    <t>风景装饰画</t>
  </si>
  <si>
    <t>2400*800mm</t>
  </si>
  <si>
    <t>幅</t>
  </si>
  <si>
    <t>3、通风管道系统</t>
  </si>
  <si>
    <t>无磁风管（彩钢酚醛板，免保温）</t>
  </si>
  <si>
    <t>350*650*25mm</t>
  </si>
  <si>
    <t>包含：扫描室、设备室（连接到空调出风口）,含无 磁吊件</t>
  </si>
  <si>
    <t>静压箱设计制作安装</t>
  </si>
  <si>
    <t>1800*1200*500mm</t>
  </si>
  <si>
    <t>减震用软连接帆布</t>
  </si>
  <si>
    <t>项</t>
  </si>
  <si>
    <t>铝合金送回风口</t>
  </si>
  <si>
    <t>600*600mm</t>
  </si>
  <si>
    <t>铝合金散流器</t>
  </si>
  <si>
    <t>防火调节阀（根据风道设计）</t>
  </si>
  <si>
    <t>360*660*200mm</t>
  </si>
  <si>
    <t>4、综合费用</t>
  </si>
  <si>
    <t>管理费</t>
  </si>
  <si>
    <t>管理费(3%)</t>
  </si>
  <si>
    <t>文明施工</t>
  </si>
  <si>
    <t>成品保护及施工保洁(1%)</t>
  </si>
  <si>
    <t>6、项目总计</t>
  </si>
  <si>
    <t>一+二+三+四+五</t>
  </si>
  <si>
    <t>备注说明：</t>
  </si>
  <si>
    <t xml:space="preserve">    1、本报价工程只含MR磁体间屏蔽及磁体间装修（不含土建）。</t>
  </si>
  <si>
    <t>二、MR机房土建装修工程预算清单</t>
  </si>
  <si>
    <t>内容描述</t>
  </si>
  <si>
    <t>工程量</t>
  </si>
  <si>
    <t>综合单价/元</t>
  </si>
  <si>
    <t>合价/元</t>
  </si>
  <si>
    <t>一</t>
  </si>
  <si>
    <t>MR机房</t>
  </si>
  <si>
    <t>墙体拆除</t>
  </si>
  <si>
    <t>墙体拆除及开门洞，含废渣清运</t>
  </si>
  <si>
    <t>地面下挖</t>
  </si>
  <si>
    <t>磁体间地面下挖50公分，人工开挖</t>
  </si>
  <si>
    <t>含运输</t>
  </si>
  <si>
    <t>磁体基础及加固</t>
  </si>
  <si>
    <t>磁体定位处3m*3m磁体基座施工</t>
  </si>
  <si>
    <t>按厂家图纸</t>
  </si>
  <si>
    <t>新开门洞</t>
  </si>
  <si>
    <t>个</t>
  </si>
  <si>
    <t>地面回填</t>
  </si>
  <si>
    <t>磁体间地面混凝土回填</t>
  </si>
  <si>
    <t>m³</t>
  </si>
  <si>
    <t>新建墙体</t>
  </si>
  <si>
    <t>新建机房墙体</t>
  </si>
  <si>
    <t>按图纸</t>
  </si>
  <si>
    <t>墙体基础</t>
  </si>
  <si>
    <t>地梁，基础30CM宽</t>
  </si>
  <si>
    <t>米</t>
  </si>
  <si>
    <t>磁体进机洞口</t>
  </si>
  <si>
    <t>MR磁体进场洞口2800*2800，墙面开洞及墙面恢复</t>
  </si>
  <si>
    <t>墙面抹灰</t>
  </si>
  <si>
    <t>设备间墙面抹灰</t>
  </si>
  <si>
    <t>墙面护墙板</t>
  </si>
  <si>
    <t>操作间、缓冲间及更衣室墙面护墙板</t>
  </si>
  <si>
    <t>天棚吊顶</t>
  </si>
  <si>
    <t>1)天棚
2)无孔铝扣板(600*600)
3)操作间、缓冲间、更衣间</t>
  </si>
  <si>
    <t>地面：塑胶卷材地板</t>
  </si>
  <si>
    <t>2.8mm厚</t>
  </si>
  <si>
    <t>含自流平</t>
  </si>
  <si>
    <t>普通门</t>
  </si>
  <si>
    <t>普通成品门，单开门</t>
  </si>
  <si>
    <t>普通成品门，双开门</t>
  </si>
  <si>
    <t>电动平移门</t>
  </si>
  <si>
    <t>缓冲间电动平移门</t>
  </si>
  <si>
    <t>墙面开槽</t>
  </si>
  <si>
    <t>机房墙面开槽布管布线盒</t>
  </si>
  <si>
    <t>照明</t>
  </si>
  <si>
    <t>吊顶平板LED照明600*600
操作间、缓冲间、更衣间</t>
  </si>
  <si>
    <t>电源电缆（主系统）</t>
  </si>
  <si>
    <t>MR主系统专用电源电缆（120平五芯电缆）</t>
  </si>
  <si>
    <t>电源电缆（辅助系统）</t>
  </si>
  <si>
    <t>MR辅助系统专用电源电缆（95平五芯电缆）利旧</t>
  </si>
  <si>
    <t>专用配电箱</t>
  </si>
  <si>
    <t>设备专用配电箱</t>
  </si>
  <si>
    <t>新增桥架</t>
  </si>
  <si>
    <t>磁体间预留洞口</t>
  </si>
  <si>
    <t>按厂家要求开9个设备装机预留洞口</t>
  </si>
  <si>
    <t>磁体间第1次地面找平</t>
  </si>
  <si>
    <t>防潮施工前混凝土找平</t>
  </si>
  <si>
    <t>第1次双层4mm SBS防潮施工</t>
  </si>
  <si>
    <t>4mm SBS（磁体间）</t>
  </si>
  <si>
    <t>第2次双层4mm SBS防潮施工</t>
  </si>
  <si>
    <t>待屏蔽体施工完成后,4mm SBS(磁体间)</t>
  </si>
  <si>
    <t>磁体间第2次地面找平</t>
  </si>
  <si>
    <t>混凝土回填后地面找平(磁体间)</t>
  </si>
  <si>
    <t>MR水冷机/精密空调室外机安装平台</t>
  </si>
  <si>
    <t>长8000宽2000高200室外机安装平台,C25以上混凝土基座</t>
  </si>
  <si>
    <t>空调</t>
  </si>
  <si>
    <t>MR操作间、MR缓冲区、胃肠机操作间（扫描间利旧）</t>
  </si>
  <si>
    <t>台</t>
  </si>
  <si>
    <t>隔音处理</t>
  </si>
  <si>
    <t>设备间与DR操作间隔墙隔间处理</t>
  </si>
  <si>
    <t>其他</t>
  </si>
  <si>
    <t>1）线缆、网络接口；
2）空开、插座、按钮等；</t>
  </si>
  <si>
    <t>项目小计</t>
  </si>
  <si>
    <t>合计</t>
  </si>
  <si>
    <t xml:space="preserve">    1、本项目土建装修涵盖范围：1台MR；</t>
  </si>
  <si>
    <t>三、胃肠机机房装修工程预算清单</t>
  </si>
  <si>
    <t>二</t>
  </si>
  <si>
    <t>胃肠机机房装修（操作间及扫描间）</t>
  </si>
  <si>
    <t>操作间、扫描间墙面护墙板</t>
  </si>
  <si>
    <t>门不锈钢包套</t>
  </si>
  <si>
    <t>防护门不锈钢包套</t>
  </si>
  <si>
    <t xml:space="preserve">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</si>
</sst>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6"/>
      <name val="等线"/>
      <charset val="134"/>
    </font>
    <font>
      <b/>
      <sz val="12"/>
      <name val="等线"/>
      <charset val="134"/>
    </font>
    <font>
      <sz val="12"/>
      <name val="等线"/>
      <charset val="134"/>
    </font>
    <font>
      <b/>
      <sz val="16"/>
      <name val="等线"/>
      <charset val="134"/>
    </font>
    <font>
      <sz val="12"/>
      <color theme="1"/>
      <name val="等线"/>
      <charset val="134"/>
    </font>
    <font>
      <b/>
      <sz val="14"/>
      <color theme="1"/>
      <name val="宋体"/>
      <charset val="134"/>
      <scheme val="minor"/>
    </font>
    <font>
      <sz val="9"/>
      <color rgb="FF000000"/>
      <name val="等线"/>
      <charset val="134"/>
    </font>
    <font>
      <b/>
      <sz val="14"/>
      <color theme="1"/>
      <name val="等线"/>
      <charset val="134"/>
    </font>
    <font>
      <b/>
      <sz val="16"/>
      <color theme="1"/>
      <name val="等线"/>
      <charset val="134"/>
    </font>
    <font>
      <sz val="11"/>
      <color theme="1"/>
      <name val="等线"/>
      <charset val="134"/>
    </font>
    <font>
      <b/>
      <sz val="12"/>
      <color theme="1"/>
      <name val="等线"/>
      <charset val="134"/>
    </font>
    <font>
      <sz val="16"/>
      <color theme="1"/>
      <name val="等线"/>
      <charset val="134"/>
    </font>
    <font>
      <sz val="14"/>
      <color theme="1"/>
      <name val="等线"/>
      <charset val="134"/>
    </font>
    <font>
      <b/>
      <sz val="28"/>
      <color rgb="FFFF0000"/>
      <name val="等线"/>
      <charset val="134"/>
    </font>
    <font>
      <b/>
      <sz val="20"/>
      <color theme="1"/>
      <name val="等线"/>
      <charset val="134"/>
    </font>
    <font>
      <b/>
      <sz val="18"/>
      <color theme="1"/>
      <name val="等线"/>
      <charset val="134"/>
    </font>
    <font>
      <u/>
      <sz val="14"/>
      <color theme="1"/>
      <name val="等线"/>
      <charset val="134"/>
    </font>
    <font>
      <u/>
      <sz val="16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32" fillId="11" borderId="13" applyNumberFormat="0" applyAlignment="0" applyProtection="0">
      <alignment vertical="center"/>
    </xf>
    <xf numFmtId="0" fontId="33" fillId="12" borderId="1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76" fontId="12" fillId="0" borderId="11" xfId="0" applyNumberFormat="1" applyFont="1" applyBorder="1" applyAlignment="1">
      <alignment horizontal="left" vertical="center"/>
    </xf>
    <xf numFmtId="0" fontId="18" fillId="0" borderId="11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11" xfId="0" applyFont="1" applyBorder="1" applyAlignment="1">
      <alignment horizontal="left" vertical="center"/>
    </xf>
    <xf numFmtId="0" fontId="13" fillId="0" borderId="11" xfId="0" applyFont="1" applyBorder="1">
      <alignment vertical="center"/>
    </xf>
    <xf numFmtId="14" fontId="12" fillId="0" borderId="1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F26"/>
  <sheetViews>
    <sheetView tabSelected="1" workbookViewId="0">
      <selection activeCell="C14" sqref="C14"/>
    </sheetView>
  </sheetViews>
  <sheetFormatPr defaultColWidth="9" defaultRowHeight="18.75" outlineLevelCol="5"/>
  <cols>
    <col min="1" max="1" width="6.88333333333333" style="90" customWidth="1"/>
    <col min="2" max="2" width="15.3333333333333" style="91" customWidth="1"/>
    <col min="3" max="3" width="21.5583333333333" style="92" customWidth="1"/>
    <col min="4" max="16384" width="9" style="90"/>
  </cols>
  <sheetData>
    <row r="6" ht="35.25" spans="1:6">
      <c r="A6" s="93" t="s">
        <v>0</v>
      </c>
      <c r="B6" s="93"/>
      <c r="C6" s="93"/>
      <c r="D6" s="93"/>
      <c r="E6" s="93"/>
      <c r="F6" s="93"/>
    </row>
    <row r="7" ht="25.5" spans="2:3">
      <c r="B7" s="94"/>
      <c r="C7" s="94"/>
    </row>
    <row r="8" ht="22.5" spans="2:3">
      <c r="B8" s="95"/>
      <c r="C8" s="95"/>
    </row>
    <row r="11" s="89" customFormat="1" ht="43.2" customHeight="1" spans="2:6">
      <c r="B11" s="60" t="s">
        <v>1</v>
      </c>
      <c r="C11" s="96" t="s">
        <v>2</v>
      </c>
      <c r="D11" s="96"/>
      <c r="E11" s="96"/>
      <c r="F11" s="96"/>
    </row>
    <row r="12" spans="3:3">
      <c r="C12" s="97"/>
    </row>
    <row r="14" s="89" customFormat="1" ht="20.25" spans="2:6">
      <c r="B14" s="60" t="s">
        <v>3</v>
      </c>
      <c r="C14" s="98" t="str">
        <f>"不含税价 "&amp;FLOOR(ROUND(预算汇总!C11,0),1)&amp;" 元整"</f>
        <v>不含税价 0 元整</v>
      </c>
      <c r="D14" s="99"/>
      <c r="E14" s="99"/>
      <c r="F14" s="100"/>
    </row>
    <row r="20" s="89" customFormat="1" ht="20.25" spans="2:6">
      <c r="B20" s="60" t="s">
        <v>4</v>
      </c>
      <c r="C20" s="101"/>
      <c r="D20" s="100"/>
      <c r="E20" s="100"/>
      <c r="F20" s="100"/>
    </row>
    <row r="21" spans="3:3">
      <c r="C21" s="97"/>
    </row>
    <row r="23" s="89" customFormat="1" ht="20.25" spans="2:6">
      <c r="B23" s="60" t="s">
        <v>5</v>
      </c>
      <c r="C23" s="101"/>
      <c r="D23" s="102"/>
      <c r="E23" s="100"/>
      <c r="F23" s="100"/>
    </row>
    <row r="26" ht="20.25" spans="2:6">
      <c r="B26" s="60" t="s">
        <v>6</v>
      </c>
      <c r="C26" s="103">
        <v>44913</v>
      </c>
      <c r="D26" s="102"/>
      <c r="E26" s="102"/>
      <c r="F26" s="102"/>
    </row>
  </sheetData>
  <mergeCells count="2">
    <mergeCell ref="A6:F6"/>
    <mergeCell ref="C11:F11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opLeftCell="A6" workbookViewId="0">
      <selection activeCell="C4" sqref="C4:C10"/>
    </sheetView>
  </sheetViews>
  <sheetFormatPr defaultColWidth="9" defaultRowHeight="13.5" outlineLevelCol="3"/>
  <cols>
    <col min="1" max="1" width="7" style="63" customWidth="1"/>
    <col min="2" max="2" width="29.775" style="64" customWidth="1"/>
    <col min="3" max="3" width="18.6666666666667" style="63" customWidth="1"/>
    <col min="4" max="4" width="22" style="65" customWidth="1"/>
    <col min="5" max="16384" width="9" style="65"/>
  </cols>
  <sheetData>
    <row r="1" ht="87.6" customHeight="1"/>
    <row r="2" s="60" customFormat="1" ht="40.8" customHeight="1" spans="1:4">
      <c r="A2" s="66" t="s">
        <v>7</v>
      </c>
      <c r="B2" s="66"/>
      <c r="C2" s="66"/>
      <c r="D2" s="66"/>
    </row>
    <row r="3" s="61" customFormat="1" ht="30.6" customHeight="1" spans="1:4">
      <c r="A3" s="67" t="s">
        <v>8</v>
      </c>
      <c r="B3" s="67" t="s">
        <v>9</v>
      </c>
      <c r="C3" s="68" t="s">
        <v>10</v>
      </c>
      <c r="D3" s="69" t="s">
        <v>11</v>
      </c>
    </row>
    <row r="4" s="61" customFormat="1" ht="43.2" customHeight="1" spans="1:4">
      <c r="A4" s="67">
        <v>1</v>
      </c>
      <c r="B4" s="70" t="s">
        <v>12</v>
      </c>
      <c r="C4" s="71"/>
      <c r="D4" s="15" t="s">
        <v>13</v>
      </c>
    </row>
    <row r="5" s="61" customFormat="1" ht="43.2" customHeight="1" spans="1:4">
      <c r="A5" s="67">
        <v>2</v>
      </c>
      <c r="B5" s="70" t="s">
        <v>14</v>
      </c>
      <c r="C5" s="71"/>
      <c r="D5" s="15" t="s">
        <v>15</v>
      </c>
    </row>
    <row r="6" s="61" customFormat="1" ht="50.4" customHeight="1" spans="1:4">
      <c r="A6" s="67">
        <v>3</v>
      </c>
      <c r="B6" s="70" t="s">
        <v>16</v>
      </c>
      <c r="C6" s="71"/>
      <c r="D6" s="15" t="s">
        <v>17</v>
      </c>
    </row>
    <row r="7" s="61" customFormat="1" ht="50.4" customHeight="1" spans="1:4">
      <c r="A7" s="67">
        <v>4</v>
      </c>
      <c r="B7" s="70" t="s">
        <v>18</v>
      </c>
      <c r="C7" s="71"/>
      <c r="D7" s="15"/>
    </row>
    <row r="8" s="61" customFormat="1" ht="50.4" customHeight="1" spans="1:4">
      <c r="A8" s="67">
        <v>5</v>
      </c>
      <c r="B8" s="70" t="s">
        <v>19</v>
      </c>
      <c r="C8" s="71"/>
      <c r="D8" s="15" t="s">
        <v>20</v>
      </c>
    </row>
    <row r="9" s="61" customFormat="1" ht="50.4" customHeight="1" spans="1:4">
      <c r="A9" s="67">
        <v>6</v>
      </c>
      <c r="B9" s="70" t="s">
        <v>21</v>
      </c>
      <c r="C9" s="71"/>
      <c r="D9" s="15" t="s">
        <v>22</v>
      </c>
    </row>
    <row r="10" s="61" customFormat="1" ht="33" customHeight="1" spans="1:4">
      <c r="A10" s="67">
        <v>7</v>
      </c>
      <c r="B10" s="70" t="s">
        <v>23</v>
      </c>
      <c r="C10" s="71"/>
      <c r="D10" s="69"/>
    </row>
    <row r="11" s="61" customFormat="1" ht="33" customHeight="1" spans="1:4">
      <c r="A11" s="67">
        <v>8</v>
      </c>
      <c r="B11" s="70" t="s">
        <v>24</v>
      </c>
      <c r="C11" s="72">
        <f>SUM(C4:C10)</f>
        <v>0</v>
      </c>
      <c r="D11" s="69"/>
    </row>
    <row r="12" s="61" customFormat="1" ht="30.6" customHeight="1" spans="1:4">
      <c r="A12" s="73"/>
      <c r="B12" s="74"/>
      <c r="C12" s="75"/>
      <c r="D12" s="76"/>
    </row>
    <row r="13" s="61" customFormat="1" ht="30.6" customHeight="1" spans="1:4">
      <c r="A13" s="73"/>
      <c r="B13" s="74"/>
      <c r="C13" s="77"/>
      <c r="D13" s="76"/>
    </row>
    <row r="14" s="62" customFormat="1" ht="27" customHeight="1" spans="1:4">
      <c r="A14" s="78" t="s">
        <v>25</v>
      </c>
      <c r="B14" s="79"/>
      <c r="C14" s="79"/>
      <c r="D14" s="80"/>
    </row>
    <row r="15" s="62" customFormat="1" ht="27" customHeight="1" spans="1:4">
      <c r="A15" s="81"/>
      <c r="B15" s="62" t="s">
        <v>26</v>
      </c>
      <c r="D15" s="82"/>
    </row>
    <row r="16" s="62" customFormat="1" ht="27" customHeight="1" spans="1:4">
      <c r="A16" s="83" t="s">
        <v>27</v>
      </c>
      <c r="B16" s="61" t="s">
        <v>28</v>
      </c>
      <c r="C16" s="84"/>
      <c r="D16" s="85"/>
    </row>
    <row r="17" s="62" customFormat="1" ht="27" customHeight="1" spans="1:4">
      <c r="A17" s="83" t="s">
        <v>27</v>
      </c>
      <c r="B17" s="61" t="s">
        <v>29</v>
      </c>
      <c r="C17" s="84"/>
      <c r="D17" s="85"/>
    </row>
    <row r="18" s="62" customFormat="1" ht="27" customHeight="1" spans="1:4">
      <c r="A18" s="83" t="s">
        <v>27</v>
      </c>
      <c r="B18" s="61" t="s">
        <v>30</v>
      </c>
      <c r="C18" s="84"/>
      <c r="D18" s="85"/>
    </row>
    <row r="19" s="62" customFormat="1" ht="27" customHeight="1" spans="1:4">
      <c r="A19" s="86"/>
      <c r="B19" s="87"/>
      <c r="C19" s="87"/>
      <c r="D19" s="88"/>
    </row>
  </sheetData>
  <mergeCells count="2">
    <mergeCell ref="A2:D2"/>
    <mergeCell ref="A14:D14"/>
  </mergeCells>
  <printOptions horizontalCentered="1"/>
  <pageMargins left="0.393700787401575" right="0.393700787401575" top="0.393700787401575" bottom="0.393700787401575" header="0.511811023622047" footer="0.511811023622047"/>
  <pageSetup paperSize="9" scale="10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1"/>
  <sheetViews>
    <sheetView topLeftCell="A34" workbookViewId="0">
      <selection activeCell="F35" sqref="F35:F40"/>
    </sheetView>
  </sheetViews>
  <sheetFormatPr defaultColWidth="9" defaultRowHeight="14.25"/>
  <cols>
    <col min="1" max="1" width="6.775" style="3" customWidth="1"/>
    <col min="2" max="2" width="20.3333333333333" style="3" customWidth="1"/>
    <col min="3" max="3" width="15.3333333333333" style="5" customWidth="1"/>
    <col min="4" max="4" width="8.55833333333333" style="3" customWidth="1"/>
    <col min="5" max="5" width="7.10833333333333" style="3" customWidth="1"/>
    <col min="6" max="6" width="8.88333333333333" style="3" customWidth="1"/>
    <col min="7" max="7" width="9.88333333333333" style="3" customWidth="1"/>
    <col min="8" max="8" width="25.8833333333333" style="4" customWidth="1"/>
    <col min="9" max="9" width="4.33333333333333" style="4" customWidth="1"/>
    <col min="10" max="16384" width="9" style="4"/>
  </cols>
  <sheetData>
    <row r="1" ht="28.8" customHeight="1" spans="1:9">
      <c r="A1" s="7" t="s">
        <v>31</v>
      </c>
      <c r="B1" s="7"/>
      <c r="C1" s="8"/>
      <c r="D1" s="7"/>
      <c r="E1" s="7"/>
      <c r="F1" s="7"/>
      <c r="G1" s="7"/>
      <c r="H1" s="7"/>
      <c r="I1" s="58"/>
    </row>
    <row r="2" ht="24" customHeight="1" spans="1:9">
      <c r="A2" s="38" t="s">
        <v>32</v>
      </c>
      <c r="B2" s="39"/>
      <c r="C2" s="39"/>
      <c r="D2" s="38"/>
      <c r="E2" s="38"/>
      <c r="F2" s="38"/>
      <c r="G2" s="38"/>
      <c r="H2" s="39"/>
      <c r="I2" s="58"/>
    </row>
    <row r="3" ht="25.2" customHeight="1" spans="1:8">
      <c r="A3" s="9" t="s">
        <v>8</v>
      </c>
      <c r="B3" s="9" t="s">
        <v>33</v>
      </c>
      <c r="C3" s="9" t="s">
        <v>34</v>
      </c>
      <c r="D3" s="9" t="s">
        <v>35</v>
      </c>
      <c r="E3" s="9" t="s">
        <v>36</v>
      </c>
      <c r="F3" s="9" t="s">
        <v>37</v>
      </c>
      <c r="G3" s="9" t="s">
        <v>38</v>
      </c>
      <c r="H3" s="9" t="s">
        <v>11</v>
      </c>
    </row>
    <row r="4" ht="69.6" customHeight="1" spans="1:8">
      <c r="A4" s="16">
        <v>1</v>
      </c>
      <c r="B4" s="15" t="s">
        <v>39</v>
      </c>
      <c r="C4" s="15" t="s">
        <v>40</v>
      </c>
      <c r="D4" s="16">
        <v>193.3</v>
      </c>
      <c r="E4" s="40" t="s">
        <v>41</v>
      </c>
      <c r="F4" s="16"/>
      <c r="G4" s="16">
        <f>D4*F4</f>
        <v>0</v>
      </c>
      <c r="H4" s="41" t="s">
        <v>42</v>
      </c>
    </row>
    <row r="5" s="2" customFormat="1" ht="22.2" customHeight="1" spans="1:28">
      <c r="A5" s="16">
        <v>2</v>
      </c>
      <c r="B5" s="15" t="s">
        <v>43</v>
      </c>
      <c r="C5" s="15" t="s">
        <v>44</v>
      </c>
      <c r="D5" s="16">
        <v>400</v>
      </c>
      <c r="E5" s="16" t="s">
        <v>45</v>
      </c>
      <c r="F5" s="16"/>
      <c r="G5" s="16">
        <f>D5*F5</f>
        <v>0</v>
      </c>
      <c r="H5" s="15"/>
      <c r="I5" s="59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ht="40.8" customHeight="1" spans="1:8">
      <c r="A6" s="16">
        <v>3</v>
      </c>
      <c r="B6" s="15" t="s">
        <v>46</v>
      </c>
      <c r="C6" s="15" t="s">
        <v>47</v>
      </c>
      <c r="D6" s="16">
        <v>1</v>
      </c>
      <c r="E6" s="16" t="s">
        <v>48</v>
      </c>
      <c r="F6" s="16"/>
      <c r="G6" s="16">
        <f>D6*F6</f>
        <v>0</v>
      </c>
      <c r="H6" s="15" t="s">
        <v>49</v>
      </c>
    </row>
    <row r="7" ht="40.8" customHeight="1" spans="1:8">
      <c r="A7" s="16">
        <v>4</v>
      </c>
      <c r="B7" s="15" t="s">
        <v>50</v>
      </c>
      <c r="C7" s="15" t="s">
        <v>51</v>
      </c>
      <c r="D7" s="16">
        <v>1</v>
      </c>
      <c r="E7" s="16" t="s">
        <v>52</v>
      </c>
      <c r="F7" s="16"/>
      <c r="G7" s="16">
        <f>D7*F7</f>
        <v>0</v>
      </c>
      <c r="H7" s="15" t="s">
        <v>53</v>
      </c>
    </row>
    <row r="8" ht="40.8" customHeight="1" spans="1:8">
      <c r="A8" s="16">
        <v>6</v>
      </c>
      <c r="B8" s="15" t="s">
        <v>54</v>
      </c>
      <c r="C8" s="15" t="s">
        <v>55</v>
      </c>
      <c r="D8" s="16">
        <v>46.97</v>
      </c>
      <c r="E8" s="16" t="s">
        <v>41</v>
      </c>
      <c r="F8" s="16"/>
      <c r="G8" s="16">
        <f t="shared" ref="G8:G18" si="0">D8*F8</f>
        <v>0</v>
      </c>
      <c r="H8" s="15" t="s">
        <v>56</v>
      </c>
    </row>
    <row r="9" ht="40.8" customHeight="1" spans="1:8">
      <c r="A9" s="16">
        <v>7</v>
      </c>
      <c r="B9" s="15" t="s">
        <v>57</v>
      </c>
      <c r="C9" s="15" t="s">
        <v>58</v>
      </c>
      <c r="D9" s="16">
        <v>1</v>
      </c>
      <c r="E9" s="16" t="s">
        <v>59</v>
      </c>
      <c r="F9" s="16"/>
      <c r="G9" s="16">
        <f t="shared" si="0"/>
        <v>0</v>
      </c>
      <c r="H9" s="15"/>
    </row>
    <row r="10" ht="40.8" customHeight="1" spans="1:8">
      <c r="A10" s="16">
        <v>8</v>
      </c>
      <c r="B10" s="15" t="s">
        <v>60</v>
      </c>
      <c r="C10" s="15" t="s">
        <v>61</v>
      </c>
      <c r="D10" s="16">
        <v>1</v>
      </c>
      <c r="E10" s="16" t="s">
        <v>59</v>
      </c>
      <c r="F10" s="16"/>
      <c r="G10" s="16">
        <f t="shared" si="0"/>
        <v>0</v>
      </c>
      <c r="H10" s="15"/>
    </row>
    <row r="11" ht="28.5" spans="1:8">
      <c r="A11" s="16">
        <v>9</v>
      </c>
      <c r="B11" s="15" t="s">
        <v>62</v>
      </c>
      <c r="C11" s="15" t="s">
        <v>63</v>
      </c>
      <c r="D11" s="16">
        <v>1</v>
      </c>
      <c r="E11" s="16" t="s">
        <v>64</v>
      </c>
      <c r="F11" s="16"/>
      <c r="G11" s="16">
        <f t="shared" si="0"/>
        <v>0</v>
      </c>
      <c r="H11" s="15" t="s">
        <v>65</v>
      </c>
    </row>
    <row r="12" ht="28.5" spans="1:8">
      <c r="A12" s="16">
        <v>10</v>
      </c>
      <c r="B12" s="15" t="s">
        <v>66</v>
      </c>
      <c r="C12" s="15"/>
      <c r="D12" s="16">
        <v>1</v>
      </c>
      <c r="E12" s="16" t="s">
        <v>64</v>
      </c>
      <c r="F12" s="16"/>
      <c r="G12" s="16">
        <f t="shared" si="0"/>
        <v>0</v>
      </c>
      <c r="H12" s="15" t="s">
        <v>67</v>
      </c>
    </row>
    <row r="13" ht="21.6" customHeight="1" spans="1:8">
      <c r="A13" s="16">
        <v>11</v>
      </c>
      <c r="B13" s="15" t="s">
        <v>68</v>
      </c>
      <c r="C13" s="15" t="s">
        <v>69</v>
      </c>
      <c r="D13" s="16">
        <v>4</v>
      </c>
      <c r="E13" s="16" t="s">
        <v>64</v>
      </c>
      <c r="F13" s="16"/>
      <c r="G13" s="16">
        <f t="shared" si="0"/>
        <v>0</v>
      </c>
      <c r="H13" s="15" t="s">
        <v>70</v>
      </c>
    </row>
    <row r="14" ht="21.6" customHeight="1" spans="1:8">
      <c r="A14" s="16">
        <v>12</v>
      </c>
      <c r="B14" s="15" t="s">
        <v>71</v>
      </c>
      <c r="C14" s="15"/>
      <c r="D14" s="16">
        <v>1</v>
      </c>
      <c r="E14" s="16" t="s">
        <v>64</v>
      </c>
      <c r="F14" s="16"/>
      <c r="G14" s="16">
        <f t="shared" si="0"/>
        <v>0</v>
      </c>
      <c r="H14" s="15"/>
    </row>
    <row r="15" ht="28.5" spans="1:8">
      <c r="A15" s="16">
        <v>13</v>
      </c>
      <c r="B15" s="15" t="s">
        <v>72</v>
      </c>
      <c r="C15" s="15" t="s">
        <v>73</v>
      </c>
      <c r="D15" s="16">
        <v>1</v>
      </c>
      <c r="E15" s="16" t="s">
        <v>59</v>
      </c>
      <c r="F15" s="16"/>
      <c r="G15" s="16">
        <f t="shared" si="0"/>
        <v>0</v>
      </c>
      <c r="H15" s="15"/>
    </row>
    <row r="16" ht="21" customHeight="1" spans="1:8">
      <c r="A16" s="16">
        <v>14</v>
      </c>
      <c r="B16" s="15" t="s">
        <v>74</v>
      </c>
      <c r="C16" s="15" t="s">
        <v>75</v>
      </c>
      <c r="D16" s="16">
        <v>1</v>
      </c>
      <c r="E16" s="16" t="s">
        <v>59</v>
      </c>
      <c r="F16" s="16"/>
      <c r="G16" s="16">
        <f t="shared" si="0"/>
        <v>0</v>
      </c>
      <c r="H16" s="15"/>
    </row>
    <row r="17" ht="34.8" customHeight="1" spans="1:8">
      <c r="A17" s="16">
        <v>15</v>
      </c>
      <c r="B17" s="15" t="s">
        <v>76</v>
      </c>
      <c r="C17" s="15" t="s">
        <v>77</v>
      </c>
      <c r="D17" s="16">
        <v>1</v>
      </c>
      <c r="E17" s="16" t="s">
        <v>64</v>
      </c>
      <c r="F17" s="16"/>
      <c r="G17" s="16">
        <f t="shared" si="0"/>
        <v>0</v>
      </c>
      <c r="H17" s="15" t="s">
        <v>78</v>
      </c>
    </row>
    <row r="18" ht="35.4" customHeight="1" spans="1:9">
      <c r="A18" s="16">
        <v>16</v>
      </c>
      <c r="B18" s="15" t="s">
        <v>79</v>
      </c>
      <c r="C18" s="15" t="s">
        <v>80</v>
      </c>
      <c r="D18" s="16">
        <v>1</v>
      </c>
      <c r="E18" s="16" t="s">
        <v>64</v>
      </c>
      <c r="F18" s="16"/>
      <c r="G18" s="16">
        <f t="shared" si="0"/>
        <v>0</v>
      </c>
      <c r="H18" s="15" t="s">
        <v>81</v>
      </c>
      <c r="I18" s="6"/>
    </row>
    <row r="19" ht="29.4" customHeight="1" spans="1:9">
      <c r="A19" s="16">
        <v>17</v>
      </c>
      <c r="B19" s="16" t="s">
        <v>82</v>
      </c>
      <c r="C19" s="16"/>
      <c r="D19" s="16"/>
      <c r="E19" s="16"/>
      <c r="F19" s="16"/>
      <c r="G19" s="16">
        <f>SUM(G4:G18)</f>
        <v>0</v>
      </c>
      <c r="H19" s="15"/>
      <c r="I19" s="30"/>
    </row>
    <row r="20" ht="24" customHeight="1" spans="1:9">
      <c r="A20" s="42" t="s">
        <v>83</v>
      </c>
      <c r="B20" s="43"/>
      <c r="C20" s="43"/>
      <c r="D20" s="42"/>
      <c r="E20" s="42"/>
      <c r="F20" s="42"/>
      <c r="G20" s="42"/>
      <c r="H20" s="43"/>
      <c r="I20" s="6"/>
    </row>
    <row r="21" ht="25.2" customHeight="1" spans="1:8">
      <c r="A21" s="9" t="s">
        <v>8</v>
      </c>
      <c r="B21" s="9" t="s">
        <v>33</v>
      </c>
      <c r="C21" s="9" t="s">
        <v>34</v>
      </c>
      <c r="D21" s="9" t="s">
        <v>35</v>
      </c>
      <c r="E21" s="9" t="s">
        <v>36</v>
      </c>
      <c r="F21" s="9" t="s">
        <v>37</v>
      </c>
      <c r="G21" s="9" t="s">
        <v>84</v>
      </c>
      <c r="H21" s="9" t="s">
        <v>11</v>
      </c>
    </row>
    <row r="22" ht="52.8" customHeight="1" spans="1:8">
      <c r="A22" s="16">
        <v>1</v>
      </c>
      <c r="B22" s="15" t="s">
        <v>85</v>
      </c>
      <c r="C22" s="15" t="s">
        <v>86</v>
      </c>
      <c r="D22" s="16">
        <v>46.97</v>
      </c>
      <c r="E22" s="16" t="s">
        <v>41</v>
      </c>
      <c r="F22" s="16"/>
      <c r="G22" s="16">
        <f t="shared" ref="G22:G31" si="1">D22*F22</f>
        <v>0</v>
      </c>
      <c r="H22" s="15" t="s">
        <v>87</v>
      </c>
    </row>
    <row r="23" ht="25.8" customHeight="1" spans="1:8">
      <c r="A23" s="16">
        <v>2</v>
      </c>
      <c r="B23" s="15" t="s">
        <v>88</v>
      </c>
      <c r="C23" s="15" t="s">
        <v>89</v>
      </c>
      <c r="D23" s="16">
        <v>83</v>
      </c>
      <c r="E23" s="16" t="s">
        <v>41</v>
      </c>
      <c r="F23" s="16"/>
      <c r="G23" s="16">
        <f t="shared" si="1"/>
        <v>0</v>
      </c>
      <c r="H23" s="15" t="s">
        <v>90</v>
      </c>
    </row>
    <row r="24" ht="34.2" customHeight="1" spans="1:8">
      <c r="A24" s="16">
        <v>3</v>
      </c>
      <c r="B24" s="15" t="s">
        <v>91</v>
      </c>
      <c r="C24" s="15" t="s">
        <v>92</v>
      </c>
      <c r="D24" s="16">
        <v>83</v>
      </c>
      <c r="E24" s="16" t="s">
        <v>41</v>
      </c>
      <c r="F24" s="16"/>
      <c r="G24" s="16">
        <f t="shared" si="1"/>
        <v>0</v>
      </c>
      <c r="H24" s="15" t="s">
        <v>93</v>
      </c>
    </row>
    <row r="25" ht="25.8" customHeight="1" spans="1:8">
      <c r="A25" s="16">
        <v>5</v>
      </c>
      <c r="B25" s="15" t="s">
        <v>94</v>
      </c>
      <c r="C25" s="15" t="s">
        <v>95</v>
      </c>
      <c r="D25" s="16">
        <v>30</v>
      </c>
      <c r="E25" s="16" t="s">
        <v>45</v>
      </c>
      <c r="F25" s="16"/>
      <c r="G25" s="16">
        <f t="shared" si="1"/>
        <v>0</v>
      </c>
      <c r="H25" s="15"/>
    </row>
    <row r="26" ht="28.5" spans="1:8">
      <c r="A26" s="16">
        <v>6</v>
      </c>
      <c r="B26" s="15" t="s">
        <v>96</v>
      </c>
      <c r="C26" s="15"/>
      <c r="D26" s="16">
        <v>1</v>
      </c>
      <c r="E26" s="16" t="s">
        <v>64</v>
      </c>
      <c r="F26" s="16"/>
      <c r="G26" s="16">
        <f t="shared" si="1"/>
        <v>0</v>
      </c>
      <c r="H26" s="15" t="s">
        <v>97</v>
      </c>
    </row>
    <row r="27" ht="34.2" customHeight="1" spans="1:8">
      <c r="A27" s="16">
        <v>7</v>
      </c>
      <c r="B27" s="15" t="s">
        <v>98</v>
      </c>
      <c r="C27" s="15" t="s">
        <v>99</v>
      </c>
      <c r="D27" s="16">
        <v>8</v>
      </c>
      <c r="E27" s="16" t="s">
        <v>59</v>
      </c>
      <c r="F27" s="16"/>
      <c r="G27" s="16">
        <f t="shared" si="1"/>
        <v>0</v>
      </c>
      <c r="H27" s="15" t="s">
        <v>100</v>
      </c>
    </row>
    <row r="28" ht="34.2" customHeight="1" spans="1:8">
      <c r="A28" s="16">
        <v>8</v>
      </c>
      <c r="B28" s="15" t="s">
        <v>101</v>
      </c>
      <c r="C28" s="15" t="s">
        <v>102</v>
      </c>
      <c r="D28" s="16">
        <v>2</v>
      </c>
      <c r="E28" s="16" t="s">
        <v>64</v>
      </c>
      <c r="F28" s="16"/>
      <c r="G28" s="16">
        <f t="shared" si="1"/>
        <v>0</v>
      </c>
      <c r="H28" s="15"/>
    </row>
    <row r="29" ht="22.8" customHeight="1" spans="1:8">
      <c r="A29" s="16">
        <v>9</v>
      </c>
      <c r="B29" s="15" t="s">
        <v>103</v>
      </c>
      <c r="C29" s="15" t="s">
        <v>104</v>
      </c>
      <c r="D29" s="16">
        <v>4</v>
      </c>
      <c r="E29" s="16" t="s">
        <v>59</v>
      </c>
      <c r="F29" s="16"/>
      <c r="G29" s="16">
        <f t="shared" si="1"/>
        <v>0</v>
      </c>
      <c r="H29" s="15"/>
    </row>
    <row r="30" ht="22.8" customHeight="1" spans="1:8">
      <c r="A30" s="16">
        <v>10</v>
      </c>
      <c r="B30" s="15" t="s">
        <v>105</v>
      </c>
      <c r="C30" s="15" t="s">
        <v>106</v>
      </c>
      <c r="D30" s="16">
        <v>2</v>
      </c>
      <c r="E30" s="16" t="s">
        <v>59</v>
      </c>
      <c r="F30" s="16"/>
      <c r="G30" s="16">
        <f t="shared" si="1"/>
        <v>0</v>
      </c>
      <c r="H30" s="15"/>
    </row>
    <row r="31" ht="22.8" customHeight="1" spans="1:8">
      <c r="A31" s="16">
        <v>11</v>
      </c>
      <c r="B31" s="15" t="s">
        <v>107</v>
      </c>
      <c r="C31" s="15" t="s">
        <v>108</v>
      </c>
      <c r="D31" s="16">
        <v>1</v>
      </c>
      <c r="E31" s="16" t="s">
        <v>109</v>
      </c>
      <c r="F31" s="16"/>
      <c r="G31" s="16">
        <f t="shared" si="1"/>
        <v>0</v>
      </c>
      <c r="H31" s="15"/>
    </row>
    <row r="32" ht="29.4" customHeight="1" spans="1:8">
      <c r="A32" s="16">
        <v>12</v>
      </c>
      <c r="B32" s="16" t="s">
        <v>82</v>
      </c>
      <c r="C32" s="16"/>
      <c r="D32" s="16"/>
      <c r="E32" s="16"/>
      <c r="F32" s="16"/>
      <c r="G32" s="16">
        <f>SUM(G22:G31)</f>
        <v>0</v>
      </c>
      <c r="H32" s="15"/>
    </row>
    <row r="33" ht="24" customHeight="1" spans="1:8">
      <c r="A33" s="42" t="s">
        <v>110</v>
      </c>
      <c r="B33" s="43"/>
      <c r="C33" s="43"/>
      <c r="D33" s="42"/>
      <c r="E33" s="42"/>
      <c r="F33" s="42"/>
      <c r="G33" s="42"/>
      <c r="H33" s="43"/>
    </row>
    <row r="34" ht="25.2" customHeight="1" spans="1:8">
      <c r="A34" s="9" t="s">
        <v>8</v>
      </c>
      <c r="B34" s="9" t="s">
        <v>33</v>
      </c>
      <c r="C34" s="9" t="s">
        <v>34</v>
      </c>
      <c r="D34" s="9" t="s">
        <v>35</v>
      </c>
      <c r="E34" s="9" t="s">
        <v>36</v>
      </c>
      <c r="F34" s="9" t="s">
        <v>37</v>
      </c>
      <c r="G34" s="9" t="s">
        <v>84</v>
      </c>
      <c r="H34" s="9" t="s">
        <v>11</v>
      </c>
    </row>
    <row r="35" ht="34.2" customHeight="1" spans="1:8">
      <c r="A35" s="16">
        <v>1</v>
      </c>
      <c r="B35" s="15" t="s">
        <v>111</v>
      </c>
      <c r="C35" s="15" t="s">
        <v>112</v>
      </c>
      <c r="D35" s="16">
        <v>30</v>
      </c>
      <c r="E35" s="16" t="s">
        <v>45</v>
      </c>
      <c r="F35" s="16"/>
      <c r="G35" s="16">
        <f t="shared" ref="G35:G40" si="2">D35*F35</f>
        <v>0</v>
      </c>
      <c r="H35" s="41" t="s">
        <v>113</v>
      </c>
    </row>
    <row r="36" ht="34.2" customHeight="1" spans="1:8">
      <c r="A36" s="16">
        <v>2</v>
      </c>
      <c r="B36" s="15" t="s">
        <v>114</v>
      </c>
      <c r="C36" s="15" t="s">
        <v>115</v>
      </c>
      <c r="D36" s="16">
        <v>1</v>
      </c>
      <c r="E36" s="16" t="s">
        <v>59</v>
      </c>
      <c r="F36" s="16"/>
      <c r="G36" s="16">
        <f t="shared" si="2"/>
        <v>0</v>
      </c>
      <c r="H36" s="41"/>
    </row>
    <row r="37" ht="20.4" customHeight="1" spans="1:8">
      <c r="A37" s="16">
        <v>3</v>
      </c>
      <c r="B37" s="15" t="s">
        <v>116</v>
      </c>
      <c r="C37" s="15"/>
      <c r="D37" s="16">
        <v>1</v>
      </c>
      <c r="E37" s="16" t="s">
        <v>117</v>
      </c>
      <c r="F37" s="16"/>
      <c r="G37" s="16">
        <f t="shared" si="2"/>
        <v>0</v>
      </c>
      <c r="H37" s="41"/>
    </row>
    <row r="38" ht="20.4" customHeight="1" spans="1:8">
      <c r="A38" s="16">
        <v>4</v>
      </c>
      <c r="B38" s="15" t="s">
        <v>118</v>
      </c>
      <c r="C38" s="15" t="s">
        <v>119</v>
      </c>
      <c r="D38" s="16">
        <v>3</v>
      </c>
      <c r="E38" s="16" t="s">
        <v>59</v>
      </c>
      <c r="F38" s="16"/>
      <c r="G38" s="16">
        <f t="shared" si="2"/>
        <v>0</v>
      </c>
      <c r="H38" s="41"/>
    </row>
    <row r="39" ht="20.4" customHeight="1" spans="1:8">
      <c r="A39" s="16">
        <v>5</v>
      </c>
      <c r="B39" s="15" t="s">
        <v>120</v>
      </c>
      <c r="C39" s="15" t="s">
        <v>119</v>
      </c>
      <c r="D39" s="16">
        <v>2</v>
      </c>
      <c r="E39" s="16" t="s">
        <v>59</v>
      </c>
      <c r="F39" s="16"/>
      <c r="G39" s="16">
        <f t="shared" si="2"/>
        <v>0</v>
      </c>
      <c r="H39" s="41"/>
    </row>
    <row r="40" ht="34.2" customHeight="1" spans="1:8">
      <c r="A40" s="16">
        <v>6</v>
      </c>
      <c r="B40" s="15" t="s">
        <v>121</v>
      </c>
      <c r="C40" s="15" t="s">
        <v>122</v>
      </c>
      <c r="D40" s="16">
        <v>1</v>
      </c>
      <c r="E40" s="16" t="s">
        <v>59</v>
      </c>
      <c r="F40" s="16"/>
      <c r="G40" s="16">
        <f t="shared" si="2"/>
        <v>0</v>
      </c>
      <c r="H40" s="15"/>
    </row>
    <row r="41" ht="29.4" customHeight="1" spans="1:8">
      <c r="A41" s="16">
        <v>7</v>
      </c>
      <c r="B41" s="16" t="s">
        <v>82</v>
      </c>
      <c r="C41" s="16"/>
      <c r="D41" s="16"/>
      <c r="E41" s="16"/>
      <c r="F41" s="16"/>
      <c r="G41" s="16">
        <f>SUM(G35:G40)</f>
        <v>0</v>
      </c>
      <c r="H41" s="15"/>
    </row>
    <row r="42" ht="24" customHeight="1" spans="1:8">
      <c r="A42" s="42" t="s">
        <v>123</v>
      </c>
      <c r="B42" s="43"/>
      <c r="C42" s="43"/>
      <c r="D42" s="42"/>
      <c r="E42" s="42"/>
      <c r="F42" s="42"/>
      <c r="G42" s="42"/>
      <c r="H42" s="43"/>
    </row>
    <row r="43" ht="25.2" customHeight="1" spans="1:8">
      <c r="A43" s="9" t="s">
        <v>8</v>
      </c>
      <c r="B43" s="9" t="s">
        <v>33</v>
      </c>
      <c r="C43" s="9" t="s">
        <v>34</v>
      </c>
      <c r="D43" s="9" t="s">
        <v>35</v>
      </c>
      <c r="E43" s="9" t="s">
        <v>36</v>
      </c>
      <c r="F43" s="9" t="s">
        <v>37</v>
      </c>
      <c r="G43" s="9" t="s">
        <v>84</v>
      </c>
      <c r="H43" s="9" t="s">
        <v>11</v>
      </c>
    </row>
    <row r="44" ht="24.6" customHeight="1" spans="1:8">
      <c r="A44" s="16">
        <v>1</v>
      </c>
      <c r="B44" s="15" t="s">
        <v>124</v>
      </c>
      <c r="C44" s="44" t="s">
        <v>125</v>
      </c>
      <c r="D44" s="16">
        <v>1</v>
      </c>
      <c r="E44" s="16" t="s">
        <v>117</v>
      </c>
      <c r="F44" s="16">
        <f>(G19+G32+G41)*0.03</f>
        <v>0</v>
      </c>
      <c r="G44" s="45">
        <f>D44*F44</f>
        <v>0</v>
      </c>
      <c r="H44" s="15"/>
    </row>
    <row r="45" ht="36.6" customHeight="1" spans="1:8">
      <c r="A45" s="16">
        <v>2</v>
      </c>
      <c r="B45" s="15" t="s">
        <v>126</v>
      </c>
      <c r="C45" s="44" t="s">
        <v>127</v>
      </c>
      <c r="D45" s="16">
        <v>1</v>
      </c>
      <c r="E45" s="16" t="s">
        <v>117</v>
      </c>
      <c r="F45" s="16">
        <f>(G19+G32+G41)*0.01</f>
        <v>0</v>
      </c>
      <c r="G45" s="45">
        <f>D45*F45</f>
        <v>0</v>
      </c>
      <c r="H45" s="15"/>
    </row>
    <row r="46" ht="29.4" customHeight="1" spans="1:8">
      <c r="A46" s="16">
        <v>3</v>
      </c>
      <c r="B46" s="16" t="s">
        <v>82</v>
      </c>
      <c r="C46" s="16"/>
      <c r="D46" s="16"/>
      <c r="E46" s="16"/>
      <c r="F46" s="16"/>
      <c r="G46" s="45">
        <f>G44+G45</f>
        <v>0</v>
      </c>
      <c r="H46" s="15"/>
    </row>
    <row r="47" ht="24" customHeight="1" spans="1:8">
      <c r="A47" s="42" t="s">
        <v>128</v>
      </c>
      <c r="B47" s="43"/>
      <c r="C47" s="43"/>
      <c r="D47" s="42"/>
      <c r="E47" s="42"/>
      <c r="F47" s="42"/>
      <c r="G47" s="42"/>
      <c r="H47" s="43"/>
    </row>
    <row r="48" ht="29.4" customHeight="1" spans="1:8">
      <c r="A48" s="46" t="s">
        <v>129</v>
      </c>
      <c r="B48" s="47"/>
      <c r="C48" s="47"/>
      <c r="D48" s="47"/>
      <c r="E48" s="47"/>
      <c r="F48" s="48"/>
      <c r="G48" s="45">
        <f>G19+G32+G41+G46</f>
        <v>0</v>
      </c>
      <c r="H48" s="15"/>
    </row>
    <row r="49" ht="21.6" customHeight="1" spans="1:8">
      <c r="A49" s="49" t="s">
        <v>130</v>
      </c>
      <c r="B49" s="50"/>
      <c r="C49" s="50"/>
      <c r="D49" s="50"/>
      <c r="E49" s="50"/>
      <c r="F49" s="50"/>
      <c r="G49" s="50"/>
      <c r="H49" s="51"/>
    </row>
    <row r="50" ht="21.6" customHeight="1" spans="1:8">
      <c r="A50" s="52" t="s">
        <v>131</v>
      </c>
      <c r="B50" s="53"/>
      <c r="C50" s="53"/>
      <c r="D50" s="53"/>
      <c r="E50" s="53"/>
      <c r="F50" s="53"/>
      <c r="G50" s="53"/>
      <c r="H50" s="54"/>
    </row>
    <row r="51" ht="10.8" customHeight="1" spans="1:8">
      <c r="A51" s="55"/>
      <c r="B51" s="56"/>
      <c r="C51" s="56"/>
      <c r="D51" s="56"/>
      <c r="E51" s="56"/>
      <c r="F51" s="56"/>
      <c r="G51" s="56"/>
      <c r="H51" s="57"/>
    </row>
  </sheetData>
  <mergeCells count="15">
    <mergeCell ref="A1:H1"/>
    <mergeCell ref="A2:H2"/>
    <mergeCell ref="B19:F19"/>
    <mergeCell ref="A20:H20"/>
    <mergeCell ref="B32:F32"/>
    <mergeCell ref="A33:H33"/>
    <mergeCell ref="B41:F41"/>
    <mergeCell ref="A42:H42"/>
    <mergeCell ref="B46:F46"/>
    <mergeCell ref="A47:H47"/>
    <mergeCell ref="A48:F48"/>
    <mergeCell ref="A49:H49"/>
    <mergeCell ref="A50:H50"/>
    <mergeCell ref="A51:H51"/>
    <mergeCell ref="H35:H39"/>
  </mergeCells>
  <printOptions horizontalCentered="1"/>
  <pageMargins left="0.393700787401575" right="0.393700787401575" top="0.393700787401575" bottom="0.393700787401575" header="0.511811023622047" footer="0.511811023622047"/>
  <pageSetup paperSize="9" scale="9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opLeftCell="A27" workbookViewId="0">
      <selection activeCell="F4" sqref="F4:F33"/>
    </sheetView>
  </sheetViews>
  <sheetFormatPr defaultColWidth="9" defaultRowHeight="14.25"/>
  <cols>
    <col min="1" max="1" width="6.10833333333333" style="3" customWidth="1"/>
    <col min="2" max="2" width="15.3333333333333" style="4" customWidth="1"/>
    <col min="3" max="3" width="30.5583333333333" style="5" customWidth="1"/>
    <col min="4" max="4" width="6.33333333333333" style="3" customWidth="1"/>
    <col min="5" max="5" width="10.1083333333333" style="3" customWidth="1"/>
    <col min="6" max="6" width="9.66666666666667" style="3" customWidth="1"/>
    <col min="7" max="7" width="10.3333333333333" style="3" customWidth="1"/>
    <col min="8" max="8" width="8.66666666666667" style="4" customWidth="1"/>
    <col min="9" max="16" width="9" style="6"/>
    <col min="17" max="16384" width="9" style="4"/>
  </cols>
  <sheetData>
    <row r="1" s="1" customFormat="1" ht="31.05" customHeight="1" spans="1:16">
      <c r="A1" s="7" t="s">
        <v>132</v>
      </c>
      <c r="B1" s="7"/>
      <c r="C1" s="8"/>
      <c r="D1" s="7"/>
      <c r="E1" s="7"/>
      <c r="F1" s="7"/>
      <c r="G1" s="7"/>
      <c r="H1" s="7"/>
      <c r="I1" s="35"/>
      <c r="J1" s="35"/>
      <c r="K1" s="35"/>
      <c r="L1" s="35"/>
      <c r="M1" s="35"/>
      <c r="N1" s="35"/>
      <c r="O1" s="35"/>
      <c r="P1" s="35"/>
    </row>
    <row r="2" s="2" customFormat="1" ht="39" customHeight="1" spans="1:16">
      <c r="A2" s="9" t="s">
        <v>8</v>
      </c>
      <c r="B2" s="9" t="s">
        <v>9</v>
      </c>
      <c r="C2" s="9" t="s">
        <v>133</v>
      </c>
      <c r="D2" s="9" t="s">
        <v>36</v>
      </c>
      <c r="E2" s="9" t="s">
        <v>134</v>
      </c>
      <c r="F2" s="9" t="s">
        <v>135</v>
      </c>
      <c r="G2" s="9" t="s">
        <v>136</v>
      </c>
      <c r="H2" s="9" t="s">
        <v>11</v>
      </c>
      <c r="I2" s="36"/>
      <c r="J2" s="36"/>
      <c r="K2" s="36"/>
      <c r="L2" s="36"/>
      <c r="M2" s="36"/>
      <c r="N2" s="36"/>
      <c r="O2" s="36"/>
      <c r="P2" s="36"/>
    </row>
    <row r="3" ht="27" customHeight="1" spans="1:8">
      <c r="A3" s="9" t="s">
        <v>137</v>
      </c>
      <c r="B3" s="10" t="s">
        <v>138</v>
      </c>
      <c r="C3" s="11"/>
      <c r="D3" s="11"/>
      <c r="E3" s="11"/>
      <c r="F3" s="11"/>
      <c r="G3" s="11"/>
      <c r="H3" s="12"/>
    </row>
    <row r="4" ht="45" customHeight="1" spans="1:8">
      <c r="A4" s="13">
        <v>1</v>
      </c>
      <c r="B4" s="14" t="s">
        <v>139</v>
      </c>
      <c r="C4" s="14" t="s">
        <v>140</v>
      </c>
      <c r="D4" s="13" t="s">
        <v>41</v>
      </c>
      <c r="E4" s="13">
        <v>54</v>
      </c>
      <c r="F4" s="13"/>
      <c r="G4" s="13">
        <f t="shared" ref="G4:G32" si="0">F4*E4</f>
        <v>0</v>
      </c>
      <c r="H4" s="14"/>
    </row>
    <row r="5" ht="40.8" customHeight="1" spans="1:8">
      <c r="A5" s="13">
        <v>2</v>
      </c>
      <c r="B5" s="14" t="s">
        <v>141</v>
      </c>
      <c r="C5" s="14" t="s">
        <v>142</v>
      </c>
      <c r="D5" s="13" t="s">
        <v>41</v>
      </c>
      <c r="E5" s="16">
        <v>46.97</v>
      </c>
      <c r="F5" s="13"/>
      <c r="G5" s="13">
        <f t="shared" si="0"/>
        <v>0</v>
      </c>
      <c r="H5" s="14" t="s">
        <v>143</v>
      </c>
    </row>
    <row r="6" ht="40.8" customHeight="1" spans="1:8">
      <c r="A6" s="13">
        <v>3</v>
      </c>
      <c r="B6" s="14" t="s">
        <v>144</v>
      </c>
      <c r="C6" s="14" t="s">
        <v>145</v>
      </c>
      <c r="D6" s="13" t="s">
        <v>117</v>
      </c>
      <c r="E6" s="13">
        <v>1</v>
      </c>
      <c r="F6" s="13"/>
      <c r="G6" s="13">
        <f t="shared" si="0"/>
        <v>0</v>
      </c>
      <c r="H6" s="14" t="s">
        <v>146</v>
      </c>
    </row>
    <row r="7" ht="40.8" customHeight="1" spans="1:8">
      <c r="A7" s="13">
        <v>4</v>
      </c>
      <c r="B7" s="14" t="s">
        <v>147</v>
      </c>
      <c r="C7" s="14" t="s">
        <v>147</v>
      </c>
      <c r="D7" s="13" t="s">
        <v>148</v>
      </c>
      <c r="E7" s="13">
        <v>2</v>
      </c>
      <c r="F7" s="13"/>
      <c r="G7" s="13">
        <f t="shared" si="0"/>
        <v>0</v>
      </c>
      <c r="H7" s="14"/>
    </row>
    <row r="8" ht="40.8" customHeight="1" spans="1:8">
      <c r="A8" s="13">
        <v>5</v>
      </c>
      <c r="B8" s="14" t="s">
        <v>149</v>
      </c>
      <c r="C8" s="14" t="s">
        <v>150</v>
      </c>
      <c r="D8" s="13" t="s">
        <v>151</v>
      </c>
      <c r="E8" s="13">
        <v>30</v>
      </c>
      <c r="F8" s="13"/>
      <c r="G8" s="13">
        <f t="shared" si="0"/>
        <v>0</v>
      </c>
      <c r="H8" s="14"/>
    </row>
    <row r="9" ht="35.4" customHeight="1" spans="1:8">
      <c r="A9" s="13">
        <v>6</v>
      </c>
      <c r="B9" s="14" t="s">
        <v>152</v>
      </c>
      <c r="C9" s="14" t="s">
        <v>153</v>
      </c>
      <c r="D9" s="13" t="s">
        <v>41</v>
      </c>
      <c r="E9" s="13">
        <v>91.4</v>
      </c>
      <c r="F9" s="13"/>
      <c r="G9" s="13">
        <f t="shared" si="0"/>
        <v>0</v>
      </c>
      <c r="H9" s="14" t="s">
        <v>154</v>
      </c>
    </row>
    <row r="10" ht="29.4" customHeight="1" spans="1:8">
      <c r="A10" s="13">
        <v>7</v>
      </c>
      <c r="B10" s="14" t="s">
        <v>155</v>
      </c>
      <c r="C10" s="14" t="s">
        <v>156</v>
      </c>
      <c r="D10" s="13" t="s">
        <v>157</v>
      </c>
      <c r="E10" s="13">
        <v>26</v>
      </c>
      <c r="F10" s="13"/>
      <c r="G10" s="13">
        <f t="shared" si="0"/>
        <v>0</v>
      </c>
      <c r="H10" s="14"/>
    </row>
    <row r="11" ht="42.6" customHeight="1" spans="1:8">
      <c r="A11" s="13">
        <v>8</v>
      </c>
      <c r="B11" s="14" t="s">
        <v>158</v>
      </c>
      <c r="C11" s="14" t="s">
        <v>159</v>
      </c>
      <c r="D11" s="13" t="s">
        <v>117</v>
      </c>
      <c r="E11" s="13">
        <v>1</v>
      </c>
      <c r="F11" s="13"/>
      <c r="G11" s="13">
        <f t="shared" si="0"/>
        <v>0</v>
      </c>
      <c r="H11" s="14"/>
    </row>
    <row r="12" ht="29.4" customHeight="1" spans="1:8">
      <c r="A12" s="13">
        <v>9</v>
      </c>
      <c r="B12" s="14" t="s">
        <v>160</v>
      </c>
      <c r="C12" s="14" t="s">
        <v>161</v>
      </c>
      <c r="D12" s="13" t="s">
        <v>41</v>
      </c>
      <c r="E12" s="13">
        <v>67</v>
      </c>
      <c r="F12" s="13"/>
      <c r="G12" s="13">
        <f t="shared" si="0"/>
        <v>0</v>
      </c>
      <c r="H12" s="14"/>
    </row>
    <row r="13" ht="45.6" customHeight="1" spans="1:8">
      <c r="A13" s="13">
        <v>10</v>
      </c>
      <c r="B13" s="14" t="s">
        <v>162</v>
      </c>
      <c r="C13" s="14" t="s">
        <v>163</v>
      </c>
      <c r="D13" s="13" t="s">
        <v>41</v>
      </c>
      <c r="E13" s="13">
        <v>175</v>
      </c>
      <c r="F13" s="13"/>
      <c r="G13" s="13">
        <f t="shared" si="0"/>
        <v>0</v>
      </c>
      <c r="H13" s="14"/>
    </row>
    <row r="14" s="2" customFormat="1" ht="51.6" customHeight="1" spans="1:16">
      <c r="A14" s="13">
        <v>11</v>
      </c>
      <c r="B14" s="14" t="s">
        <v>164</v>
      </c>
      <c r="C14" s="14" t="s">
        <v>165</v>
      </c>
      <c r="D14" s="13" t="s">
        <v>41</v>
      </c>
      <c r="E14" s="13">
        <v>55.5</v>
      </c>
      <c r="F14" s="13"/>
      <c r="G14" s="13">
        <f t="shared" si="0"/>
        <v>0</v>
      </c>
      <c r="H14" s="14"/>
      <c r="I14" s="36"/>
      <c r="J14" s="36"/>
      <c r="K14" s="36"/>
      <c r="L14" s="36"/>
      <c r="M14" s="36"/>
      <c r="N14" s="36"/>
      <c r="O14" s="36"/>
      <c r="P14" s="36"/>
    </row>
    <row r="15" s="2" customFormat="1" ht="51.6" customHeight="1" spans="1:16">
      <c r="A15" s="13">
        <v>12</v>
      </c>
      <c r="B15" s="15" t="s">
        <v>166</v>
      </c>
      <c r="C15" s="15" t="s">
        <v>167</v>
      </c>
      <c r="D15" s="16" t="s">
        <v>41</v>
      </c>
      <c r="E15" s="16">
        <v>115</v>
      </c>
      <c r="F15" s="16"/>
      <c r="G15" s="13">
        <f t="shared" si="0"/>
        <v>0</v>
      </c>
      <c r="H15" s="15" t="s">
        <v>168</v>
      </c>
      <c r="I15" s="36"/>
      <c r="J15" s="36"/>
      <c r="K15" s="36"/>
      <c r="L15" s="36"/>
      <c r="M15" s="36"/>
      <c r="N15" s="36"/>
      <c r="O15" s="36"/>
      <c r="P15" s="36"/>
    </row>
    <row r="16" ht="29.4" customHeight="1" spans="1:8">
      <c r="A16" s="13">
        <v>13</v>
      </c>
      <c r="B16" s="14" t="s">
        <v>169</v>
      </c>
      <c r="C16" s="14" t="s">
        <v>170</v>
      </c>
      <c r="D16" s="13" t="s">
        <v>52</v>
      </c>
      <c r="E16" s="13">
        <v>2</v>
      </c>
      <c r="F16" s="13"/>
      <c r="G16" s="13">
        <f t="shared" si="0"/>
        <v>0</v>
      </c>
      <c r="H16" s="14"/>
    </row>
    <row r="17" ht="29.4" customHeight="1" spans="1:8">
      <c r="A17" s="13">
        <v>14</v>
      </c>
      <c r="B17" s="14" t="s">
        <v>169</v>
      </c>
      <c r="C17" s="14" t="s">
        <v>171</v>
      </c>
      <c r="D17" s="13" t="s">
        <v>52</v>
      </c>
      <c r="E17" s="13">
        <v>1</v>
      </c>
      <c r="F17" s="13"/>
      <c r="G17" s="13">
        <f t="shared" si="0"/>
        <v>0</v>
      </c>
      <c r="H17" s="14"/>
    </row>
    <row r="18" ht="29.4" customHeight="1" spans="1:8">
      <c r="A18" s="13">
        <v>15</v>
      </c>
      <c r="B18" s="14" t="s">
        <v>172</v>
      </c>
      <c r="C18" s="14" t="s">
        <v>173</v>
      </c>
      <c r="D18" s="13" t="s">
        <v>52</v>
      </c>
      <c r="E18" s="13">
        <v>1</v>
      </c>
      <c r="F18" s="13"/>
      <c r="G18" s="13">
        <f t="shared" si="0"/>
        <v>0</v>
      </c>
      <c r="H18" s="14"/>
    </row>
    <row r="19" ht="29.4" customHeight="1" spans="1:8">
      <c r="A19" s="13">
        <v>16</v>
      </c>
      <c r="B19" s="37" t="s">
        <v>174</v>
      </c>
      <c r="C19" s="37" t="s">
        <v>175</v>
      </c>
      <c r="D19" s="21" t="s">
        <v>117</v>
      </c>
      <c r="E19" s="21">
        <v>1</v>
      </c>
      <c r="F19" s="21"/>
      <c r="G19" s="21">
        <f t="shared" si="0"/>
        <v>0</v>
      </c>
      <c r="H19" s="20"/>
    </row>
    <row r="20" ht="49.8" customHeight="1" spans="1:8">
      <c r="A20" s="13">
        <v>17</v>
      </c>
      <c r="B20" s="14" t="s">
        <v>176</v>
      </c>
      <c r="C20" s="14" t="s">
        <v>177</v>
      </c>
      <c r="D20" s="13" t="s">
        <v>148</v>
      </c>
      <c r="E20" s="13">
        <v>11</v>
      </c>
      <c r="F20" s="13"/>
      <c r="G20" s="13">
        <f t="shared" si="0"/>
        <v>0</v>
      </c>
      <c r="H20" s="14"/>
    </row>
    <row r="21" ht="39.6" customHeight="1" spans="1:8">
      <c r="A21" s="13">
        <v>18</v>
      </c>
      <c r="B21" s="14" t="s">
        <v>178</v>
      </c>
      <c r="C21" s="14" t="s">
        <v>179</v>
      </c>
      <c r="D21" s="13" t="s">
        <v>157</v>
      </c>
      <c r="E21" s="13">
        <v>120</v>
      </c>
      <c r="F21" s="13"/>
      <c r="G21" s="13">
        <f t="shared" si="0"/>
        <v>0</v>
      </c>
      <c r="H21" s="14"/>
    </row>
    <row r="22" ht="39.6" customHeight="1" spans="1:8">
      <c r="A22" s="13">
        <v>19</v>
      </c>
      <c r="B22" s="14" t="s">
        <v>180</v>
      </c>
      <c r="C22" s="14" t="s">
        <v>181</v>
      </c>
      <c r="D22" s="13" t="s">
        <v>157</v>
      </c>
      <c r="E22" s="13"/>
      <c r="F22" s="13"/>
      <c r="G22" s="13"/>
      <c r="H22" s="14"/>
    </row>
    <row r="23" ht="29.4" customHeight="1" spans="1:8">
      <c r="A23" s="13">
        <v>20</v>
      </c>
      <c r="B23" s="14" t="s">
        <v>182</v>
      </c>
      <c r="C23" s="14" t="s">
        <v>183</v>
      </c>
      <c r="D23" s="13" t="s">
        <v>148</v>
      </c>
      <c r="E23" s="13">
        <v>2</v>
      </c>
      <c r="F23" s="13"/>
      <c r="G23" s="13">
        <f t="shared" si="0"/>
        <v>0</v>
      </c>
      <c r="H23" s="14"/>
    </row>
    <row r="24" ht="29.4" customHeight="1" spans="1:8">
      <c r="A24" s="13">
        <v>21</v>
      </c>
      <c r="B24" s="14" t="s">
        <v>184</v>
      </c>
      <c r="C24" s="14" t="s">
        <v>184</v>
      </c>
      <c r="D24" s="13" t="s">
        <v>157</v>
      </c>
      <c r="E24" s="13">
        <v>15</v>
      </c>
      <c r="F24" s="13"/>
      <c r="G24" s="13">
        <f t="shared" si="0"/>
        <v>0</v>
      </c>
      <c r="H24" s="14"/>
    </row>
    <row r="25" s="2" customFormat="1" ht="37.8" customHeight="1" spans="1:16">
      <c r="A25" s="13">
        <v>22</v>
      </c>
      <c r="B25" s="14" t="s">
        <v>185</v>
      </c>
      <c r="C25" s="14" t="s">
        <v>186</v>
      </c>
      <c r="D25" s="13" t="s">
        <v>148</v>
      </c>
      <c r="E25" s="13">
        <v>11</v>
      </c>
      <c r="F25" s="13"/>
      <c r="G25" s="13">
        <f t="shared" si="0"/>
        <v>0</v>
      </c>
      <c r="H25" s="14"/>
      <c r="I25" s="36"/>
      <c r="J25" s="36"/>
      <c r="K25" s="36"/>
      <c r="L25" s="36"/>
      <c r="M25" s="36"/>
      <c r="N25" s="36"/>
      <c r="O25" s="36"/>
      <c r="P25" s="36"/>
    </row>
    <row r="26" s="2" customFormat="1" ht="37.8" customHeight="1" spans="1:16">
      <c r="A26" s="13">
        <v>23</v>
      </c>
      <c r="B26" s="14" t="s">
        <v>187</v>
      </c>
      <c r="C26" s="14" t="s">
        <v>188</v>
      </c>
      <c r="D26" s="13" t="s">
        <v>41</v>
      </c>
      <c r="E26" s="16">
        <v>46.97</v>
      </c>
      <c r="F26" s="13"/>
      <c r="G26" s="13">
        <f t="shared" si="0"/>
        <v>0</v>
      </c>
      <c r="H26" s="14"/>
      <c r="I26" s="36"/>
      <c r="J26" s="36"/>
      <c r="K26" s="36"/>
      <c r="L26" s="36"/>
      <c r="M26" s="36"/>
      <c r="N26" s="36"/>
      <c r="O26" s="36"/>
      <c r="P26" s="36"/>
    </row>
    <row r="27" s="2" customFormat="1" ht="51.6" customHeight="1" spans="1:16">
      <c r="A27" s="13">
        <v>24</v>
      </c>
      <c r="B27" s="14" t="s">
        <v>189</v>
      </c>
      <c r="C27" s="14" t="s">
        <v>190</v>
      </c>
      <c r="D27" s="13" t="s">
        <v>41</v>
      </c>
      <c r="E27" s="13">
        <v>60</v>
      </c>
      <c r="F27" s="13"/>
      <c r="G27" s="13">
        <f t="shared" si="0"/>
        <v>0</v>
      </c>
      <c r="H27" s="14"/>
      <c r="I27" s="36"/>
      <c r="J27" s="36"/>
      <c r="K27" s="36"/>
      <c r="L27" s="36"/>
      <c r="M27" s="36"/>
      <c r="N27" s="36"/>
      <c r="O27" s="36"/>
      <c r="P27" s="36"/>
    </row>
    <row r="28" s="2" customFormat="1" ht="51.6" customHeight="1" spans="1:16">
      <c r="A28" s="13">
        <v>25</v>
      </c>
      <c r="B28" s="14" t="s">
        <v>191</v>
      </c>
      <c r="C28" s="14" t="s">
        <v>192</v>
      </c>
      <c r="D28" s="13" t="s">
        <v>41</v>
      </c>
      <c r="E28" s="13">
        <v>60</v>
      </c>
      <c r="F28" s="13"/>
      <c r="G28" s="13">
        <f t="shared" si="0"/>
        <v>0</v>
      </c>
      <c r="H28" s="14"/>
      <c r="I28" s="36"/>
      <c r="J28" s="36"/>
      <c r="K28" s="36"/>
      <c r="L28" s="36"/>
      <c r="M28" s="36"/>
      <c r="N28" s="36"/>
      <c r="O28" s="36"/>
      <c r="P28" s="36"/>
    </row>
    <row r="29" s="2" customFormat="1" ht="37.8" customHeight="1" spans="1:16">
      <c r="A29" s="13">
        <v>26</v>
      </c>
      <c r="B29" s="14" t="s">
        <v>193</v>
      </c>
      <c r="C29" s="14" t="s">
        <v>194</v>
      </c>
      <c r="D29" s="13" t="s">
        <v>41</v>
      </c>
      <c r="E29" s="16">
        <v>46.97</v>
      </c>
      <c r="F29" s="13"/>
      <c r="G29" s="13">
        <f t="shared" si="0"/>
        <v>0</v>
      </c>
      <c r="H29" s="14"/>
      <c r="I29" s="36"/>
      <c r="J29" s="36"/>
      <c r="K29" s="36"/>
      <c r="L29" s="36"/>
      <c r="M29" s="36"/>
      <c r="N29" s="36"/>
      <c r="O29" s="36"/>
      <c r="P29" s="36"/>
    </row>
    <row r="30" s="2" customFormat="1" ht="52.8" customHeight="1" spans="1:16">
      <c r="A30" s="13">
        <v>27</v>
      </c>
      <c r="B30" s="14" t="s">
        <v>195</v>
      </c>
      <c r="C30" s="14" t="s">
        <v>196</v>
      </c>
      <c r="D30" s="13" t="s">
        <v>148</v>
      </c>
      <c r="E30" s="13">
        <v>1</v>
      </c>
      <c r="F30" s="13"/>
      <c r="G30" s="13">
        <f t="shared" si="0"/>
        <v>0</v>
      </c>
      <c r="H30" s="14"/>
      <c r="I30" s="36"/>
      <c r="J30" s="36"/>
      <c r="K30" s="36"/>
      <c r="L30" s="36"/>
      <c r="M30" s="36"/>
      <c r="N30" s="36"/>
      <c r="O30" s="36"/>
      <c r="P30" s="36"/>
    </row>
    <row r="31" s="2" customFormat="1" ht="52.8" customHeight="1" spans="1:16">
      <c r="A31" s="13">
        <v>28</v>
      </c>
      <c r="B31" s="14" t="s">
        <v>197</v>
      </c>
      <c r="C31" s="14" t="s">
        <v>198</v>
      </c>
      <c r="D31" s="13" t="s">
        <v>199</v>
      </c>
      <c r="E31" s="13">
        <v>3</v>
      </c>
      <c r="F31" s="13"/>
      <c r="G31" s="13">
        <f t="shared" si="0"/>
        <v>0</v>
      </c>
      <c r="H31" s="14"/>
      <c r="I31" s="36"/>
      <c r="J31" s="36"/>
      <c r="K31" s="36"/>
      <c r="L31" s="36"/>
      <c r="M31" s="36"/>
      <c r="N31" s="36"/>
      <c r="O31" s="36"/>
      <c r="P31" s="36"/>
    </row>
    <row r="32" s="2" customFormat="1" ht="52.8" customHeight="1" spans="1:16">
      <c r="A32" s="13">
        <v>29</v>
      </c>
      <c r="B32" s="14" t="s">
        <v>200</v>
      </c>
      <c r="C32" s="14" t="s">
        <v>201</v>
      </c>
      <c r="D32" s="13" t="s">
        <v>117</v>
      </c>
      <c r="E32" s="13">
        <v>1</v>
      </c>
      <c r="F32" s="13"/>
      <c r="G32" s="13">
        <f t="shared" si="0"/>
        <v>0</v>
      </c>
      <c r="H32" s="14"/>
      <c r="I32" s="36"/>
      <c r="J32" s="36"/>
      <c r="K32" s="36"/>
      <c r="L32" s="36"/>
      <c r="M32" s="36"/>
      <c r="N32" s="36"/>
      <c r="O32" s="36"/>
      <c r="P32" s="36"/>
    </row>
    <row r="33" ht="34.8" customHeight="1" spans="1:8">
      <c r="A33" s="13">
        <v>30</v>
      </c>
      <c r="B33" s="14" t="s">
        <v>202</v>
      </c>
      <c r="C33" s="14" t="s">
        <v>203</v>
      </c>
      <c r="D33" s="13" t="s">
        <v>117</v>
      </c>
      <c r="E33" s="13">
        <v>1</v>
      </c>
      <c r="F33" s="13"/>
      <c r="G33" s="13">
        <f t="shared" ref="G33" si="1">F33*E33</f>
        <v>0</v>
      </c>
      <c r="H33" s="14"/>
    </row>
    <row r="34" ht="27.6" customHeight="1" spans="1:8">
      <c r="A34" s="13">
        <v>31</v>
      </c>
      <c r="B34" s="17" t="s">
        <v>204</v>
      </c>
      <c r="C34" s="18"/>
      <c r="D34" s="18"/>
      <c r="E34" s="18"/>
      <c r="F34" s="19"/>
      <c r="G34" s="13">
        <f>SUM(G4:G33)</f>
        <v>0</v>
      </c>
      <c r="H34" s="14"/>
    </row>
    <row r="35" s="2" customFormat="1" ht="29.4" customHeight="1" spans="1:16">
      <c r="A35" s="13">
        <v>32</v>
      </c>
      <c r="B35" s="20" t="s">
        <v>124</v>
      </c>
      <c r="C35" s="20" t="s">
        <v>125</v>
      </c>
      <c r="D35" s="13" t="s">
        <v>117</v>
      </c>
      <c r="E35" s="21">
        <v>1</v>
      </c>
      <c r="F35" s="21">
        <f>G34*0.03</f>
        <v>0</v>
      </c>
      <c r="G35" s="21">
        <f>E35*F35</f>
        <v>0</v>
      </c>
      <c r="H35" s="20"/>
      <c r="I35" s="36"/>
      <c r="J35" s="36"/>
      <c r="K35" s="36"/>
      <c r="L35" s="36"/>
      <c r="M35" s="36"/>
      <c r="N35" s="36"/>
      <c r="O35" s="36"/>
      <c r="P35" s="36"/>
    </row>
    <row r="36" s="2" customFormat="1" ht="29.4" customHeight="1" spans="1:16">
      <c r="A36" s="13">
        <v>33</v>
      </c>
      <c r="B36" s="20" t="s">
        <v>126</v>
      </c>
      <c r="C36" s="20" t="s">
        <v>127</v>
      </c>
      <c r="D36" s="13" t="s">
        <v>117</v>
      </c>
      <c r="E36" s="21">
        <v>1</v>
      </c>
      <c r="F36" s="21">
        <f>G34*0.01</f>
        <v>0</v>
      </c>
      <c r="G36" s="21">
        <f>E36*F36</f>
        <v>0</v>
      </c>
      <c r="H36" s="20"/>
      <c r="I36" s="36"/>
      <c r="J36" s="36"/>
      <c r="K36" s="36"/>
      <c r="L36" s="36"/>
      <c r="M36" s="36"/>
      <c r="N36" s="36"/>
      <c r="O36" s="36"/>
      <c r="P36" s="36"/>
    </row>
    <row r="37" s="2" customFormat="1" ht="29.4" customHeight="1" spans="1:16">
      <c r="A37" s="21"/>
      <c r="B37" s="22" t="s">
        <v>205</v>
      </c>
      <c r="C37" s="23"/>
      <c r="D37" s="23"/>
      <c r="E37" s="23"/>
      <c r="F37" s="24"/>
      <c r="G37" s="25">
        <f>SUM(G34:G36)</f>
        <v>0</v>
      </c>
      <c r="H37" s="20"/>
      <c r="I37" s="36"/>
      <c r="J37" s="36"/>
      <c r="K37" s="36"/>
      <c r="L37" s="36"/>
      <c r="M37" s="36"/>
      <c r="N37" s="36"/>
      <c r="O37" s="36"/>
      <c r="P37" s="36"/>
    </row>
    <row r="38" ht="24.6" customHeight="1" spans="1:8">
      <c r="A38" s="26" t="s">
        <v>130</v>
      </c>
      <c r="B38" s="27"/>
      <c r="C38" s="27"/>
      <c r="D38" s="27"/>
      <c r="E38" s="27"/>
      <c r="F38" s="27"/>
      <c r="G38" s="27"/>
      <c r="H38" s="28"/>
    </row>
    <row r="39" ht="24.6" customHeight="1" spans="1:8">
      <c r="A39" s="29" t="s">
        <v>206</v>
      </c>
      <c r="B39" s="30"/>
      <c r="C39" s="30"/>
      <c r="D39" s="30"/>
      <c r="E39" s="30"/>
      <c r="F39" s="30"/>
      <c r="G39" s="30"/>
      <c r="H39" s="31"/>
    </row>
    <row r="40" ht="10.8" customHeight="1" spans="1:8">
      <c r="A40" s="32"/>
      <c r="B40" s="33"/>
      <c r="C40" s="33"/>
      <c r="D40" s="33"/>
      <c r="E40" s="33"/>
      <c r="F40" s="33"/>
      <c r="G40" s="33"/>
      <c r="H40" s="34"/>
    </row>
  </sheetData>
  <mergeCells count="7">
    <mergeCell ref="A1:H1"/>
    <mergeCell ref="B3:H3"/>
    <mergeCell ref="B34:F34"/>
    <mergeCell ref="B37:F37"/>
    <mergeCell ref="A38:H38"/>
    <mergeCell ref="A39:H39"/>
    <mergeCell ref="A40:H40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F4" sqref="F4:F9"/>
    </sheetView>
  </sheetViews>
  <sheetFormatPr defaultColWidth="9" defaultRowHeight="14.25"/>
  <cols>
    <col min="1" max="1" width="6.10833333333333" style="3" customWidth="1"/>
    <col min="2" max="2" width="15.3333333333333" style="4" customWidth="1"/>
    <col min="3" max="3" width="30.5583333333333" style="5" customWidth="1"/>
    <col min="4" max="4" width="6.33333333333333" style="3" customWidth="1"/>
    <col min="5" max="5" width="10.1083333333333" style="3" customWidth="1"/>
    <col min="6" max="6" width="9.66666666666667" style="3" customWidth="1"/>
    <col min="7" max="7" width="10.3333333333333" style="3" customWidth="1"/>
    <col min="8" max="8" width="8.66666666666667" style="4" customWidth="1"/>
    <col min="9" max="16" width="9" style="6"/>
    <col min="17" max="16384" width="9" style="4"/>
  </cols>
  <sheetData>
    <row r="1" s="1" customFormat="1" ht="31.05" customHeight="1" spans="1:16">
      <c r="A1" s="7" t="s">
        <v>207</v>
      </c>
      <c r="B1" s="7"/>
      <c r="C1" s="8"/>
      <c r="D1" s="7"/>
      <c r="E1" s="7"/>
      <c r="F1" s="7"/>
      <c r="G1" s="7"/>
      <c r="H1" s="7"/>
      <c r="I1" s="35"/>
      <c r="J1" s="35"/>
      <c r="K1" s="35"/>
      <c r="L1" s="35"/>
      <c r="M1" s="35"/>
      <c r="N1" s="35"/>
      <c r="O1" s="35"/>
      <c r="P1" s="35"/>
    </row>
    <row r="2" s="2" customFormat="1" ht="39" customHeight="1" spans="1:16">
      <c r="A2" s="9" t="s">
        <v>8</v>
      </c>
      <c r="B2" s="9" t="s">
        <v>9</v>
      </c>
      <c r="C2" s="9" t="s">
        <v>133</v>
      </c>
      <c r="D2" s="9" t="s">
        <v>36</v>
      </c>
      <c r="E2" s="9" t="s">
        <v>134</v>
      </c>
      <c r="F2" s="9" t="s">
        <v>135</v>
      </c>
      <c r="G2" s="9" t="s">
        <v>136</v>
      </c>
      <c r="H2" s="9" t="s">
        <v>11</v>
      </c>
      <c r="I2" s="36"/>
      <c r="J2" s="36"/>
      <c r="K2" s="36"/>
      <c r="L2" s="36"/>
      <c r="M2" s="36"/>
      <c r="N2" s="36"/>
      <c r="O2" s="36"/>
      <c r="P2" s="36"/>
    </row>
    <row r="3" ht="27" customHeight="1" spans="1:8">
      <c r="A3" s="9" t="s">
        <v>208</v>
      </c>
      <c r="B3" s="10" t="s">
        <v>209</v>
      </c>
      <c r="C3" s="11"/>
      <c r="D3" s="11"/>
      <c r="E3" s="11"/>
      <c r="F3" s="11"/>
      <c r="G3" s="11"/>
      <c r="H3" s="12"/>
    </row>
    <row r="4" s="2" customFormat="1" ht="52.8" customHeight="1" spans="1:16">
      <c r="A4" s="13">
        <v>1</v>
      </c>
      <c r="B4" s="14" t="s">
        <v>162</v>
      </c>
      <c r="C4" s="14" t="s">
        <v>210</v>
      </c>
      <c r="D4" s="13" t="s">
        <v>41</v>
      </c>
      <c r="E4" s="13">
        <v>115</v>
      </c>
      <c r="F4" s="13"/>
      <c r="G4" s="13">
        <f t="shared" ref="G4:G8" si="0">F4*E4</f>
        <v>0</v>
      </c>
      <c r="H4" s="14"/>
      <c r="I4" s="36"/>
      <c r="J4" s="36"/>
      <c r="K4" s="36"/>
      <c r="L4" s="36"/>
      <c r="M4" s="36"/>
      <c r="N4" s="36"/>
      <c r="O4" s="36"/>
      <c r="P4" s="36"/>
    </row>
    <row r="5" s="2" customFormat="1" ht="52.8" customHeight="1" spans="1:16">
      <c r="A5" s="13">
        <v>2</v>
      </c>
      <c r="B5" s="14" t="s">
        <v>164</v>
      </c>
      <c r="C5" s="14" t="s">
        <v>165</v>
      </c>
      <c r="D5" s="13" t="s">
        <v>41</v>
      </c>
      <c r="E5" s="13">
        <v>43.5</v>
      </c>
      <c r="F5" s="13"/>
      <c r="G5" s="13">
        <f t="shared" si="0"/>
        <v>0</v>
      </c>
      <c r="H5" s="14"/>
      <c r="I5" s="36"/>
      <c r="J5" s="36"/>
      <c r="K5" s="36"/>
      <c r="L5" s="36"/>
      <c r="M5" s="36"/>
      <c r="N5" s="36"/>
      <c r="O5" s="36"/>
      <c r="P5" s="36"/>
    </row>
    <row r="6" s="2" customFormat="1" ht="52.8" customHeight="1" spans="1:16">
      <c r="A6" s="13">
        <v>3</v>
      </c>
      <c r="B6" s="15" t="s">
        <v>166</v>
      </c>
      <c r="C6" s="15" t="s">
        <v>167</v>
      </c>
      <c r="D6" s="16" t="s">
        <v>41</v>
      </c>
      <c r="E6" s="13">
        <v>43.5</v>
      </c>
      <c r="F6" s="16"/>
      <c r="G6" s="13">
        <f t="shared" si="0"/>
        <v>0</v>
      </c>
      <c r="H6" s="14"/>
      <c r="I6" s="36"/>
      <c r="J6" s="36"/>
      <c r="K6" s="36"/>
      <c r="L6" s="36"/>
      <c r="M6" s="36"/>
      <c r="N6" s="36"/>
      <c r="O6" s="36"/>
      <c r="P6" s="36"/>
    </row>
    <row r="7" s="2" customFormat="1" ht="52.8" customHeight="1" spans="1:16">
      <c r="A7" s="13">
        <v>4</v>
      </c>
      <c r="B7" s="15" t="s">
        <v>211</v>
      </c>
      <c r="C7" s="15" t="s">
        <v>212</v>
      </c>
      <c r="D7" s="16" t="s">
        <v>148</v>
      </c>
      <c r="E7" s="16">
        <v>2</v>
      </c>
      <c r="F7" s="16"/>
      <c r="G7" s="13">
        <f t="shared" si="0"/>
        <v>0</v>
      </c>
      <c r="H7" s="14"/>
      <c r="I7" s="36"/>
      <c r="J7" s="36"/>
      <c r="K7" s="36"/>
      <c r="L7" s="36"/>
      <c r="M7" s="36"/>
      <c r="N7" s="36"/>
      <c r="O7" s="36"/>
      <c r="P7" s="36"/>
    </row>
    <row r="8" s="2" customFormat="1" ht="52.8" customHeight="1" spans="1:16">
      <c r="A8" s="13">
        <v>5</v>
      </c>
      <c r="B8" s="14" t="s">
        <v>176</v>
      </c>
      <c r="C8" s="14" t="s">
        <v>177</v>
      </c>
      <c r="D8" s="13" t="s">
        <v>148</v>
      </c>
      <c r="E8" s="13">
        <v>6</v>
      </c>
      <c r="F8" s="13"/>
      <c r="G8" s="13">
        <f t="shared" si="0"/>
        <v>0</v>
      </c>
      <c r="H8" s="14"/>
      <c r="I8" s="36"/>
      <c r="J8" s="36"/>
      <c r="K8" s="36"/>
      <c r="L8" s="36"/>
      <c r="M8" s="36"/>
      <c r="N8" s="36"/>
      <c r="O8" s="36"/>
      <c r="P8" s="36"/>
    </row>
    <row r="9" ht="34.8" customHeight="1" spans="1:8">
      <c r="A9" s="13">
        <v>31</v>
      </c>
      <c r="B9" s="14" t="s">
        <v>202</v>
      </c>
      <c r="C9" s="14" t="s">
        <v>203</v>
      </c>
      <c r="D9" s="13" t="s">
        <v>117</v>
      </c>
      <c r="E9" s="13">
        <v>1</v>
      </c>
      <c r="F9" s="13"/>
      <c r="G9" s="13">
        <f t="shared" ref="G9" si="1">F9*E9</f>
        <v>0</v>
      </c>
      <c r="H9" s="14"/>
    </row>
    <row r="10" ht="27.6" customHeight="1" spans="1:8">
      <c r="A10" s="13">
        <v>32</v>
      </c>
      <c r="B10" s="17" t="s">
        <v>204</v>
      </c>
      <c r="C10" s="18"/>
      <c r="D10" s="18"/>
      <c r="E10" s="18"/>
      <c r="F10" s="19"/>
      <c r="G10" s="13">
        <f>SUM(G3:G9)</f>
        <v>0</v>
      </c>
      <c r="H10" s="14"/>
    </row>
    <row r="11" s="2" customFormat="1" ht="29.4" customHeight="1" spans="1:16">
      <c r="A11" s="13">
        <v>33</v>
      </c>
      <c r="B11" s="20" t="s">
        <v>124</v>
      </c>
      <c r="C11" s="20" t="s">
        <v>125</v>
      </c>
      <c r="D11" s="13" t="s">
        <v>117</v>
      </c>
      <c r="E11" s="21">
        <v>1</v>
      </c>
      <c r="F11" s="21">
        <f>G10*0.03</f>
        <v>0</v>
      </c>
      <c r="G11" s="21">
        <f>E11*F11</f>
        <v>0</v>
      </c>
      <c r="H11" s="20"/>
      <c r="I11" s="36"/>
      <c r="J11" s="36"/>
      <c r="K11" s="36"/>
      <c r="L11" s="36"/>
      <c r="M11" s="36"/>
      <c r="N11" s="36"/>
      <c r="O11" s="36"/>
      <c r="P11" s="36"/>
    </row>
    <row r="12" s="2" customFormat="1" ht="29.4" customHeight="1" spans="1:16">
      <c r="A12" s="13">
        <v>34</v>
      </c>
      <c r="B12" s="20" t="s">
        <v>126</v>
      </c>
      <c r="C12" s="20" t="s">
        <v>127</v>
      </c>
      <c r="D12" s="13" t="s">
        <v>117</v>
      </c>
      <c r="E12" s="21">
        <v>1</v>
      </c>
      <c r="F12" s="21">
        <f>G10*0.01</f>
        <v>0</v>
      </c>
      <c r="G12" s="21">
        <f>E12*F12</f>
        <v>0</v>
      </c>
      <c r="H12" s="20"/>
      <c r="I12" s="36"/>
      <c r="J12" s="36"/>
      <c r="K12" s="36"/>
      <c r="L12" s="36"/>
      <c r="M12" s="36"/>
      <c r="N12" s="36"/>
      <c r="O12" s="36"/>
      <c r="P12" s="36"/>
    </row>
    <row r="13" s="2" customFormat="1" ht="29.4" customHeight="1" spans="1:16">
      <c r="A13" s="21"/>
      <c r="B13" s="22" t="s">
        <v>205</v>
      </c>
      <c r="C13" s="23"/>
      <c r="D13" s="23"/>
      <c r="E13" s="23"/>
      <c r="F13" s="24"/>
      <c r="G13" s="25">
        <f>SUM(G10:G12)</f>
        <v>0</v>
      </c>
      <c r="H13" s="20"/>
      <c r="I13" s="36"/>
      <c r="J13" s="36"/>
      <c r="K13" s="36"/>
      <c r="L13" s="36"/>
      <c r="M13" s="36"/>
      <c r="N13" s="36"/>
      <c r="O13" s="36"/>
      <c r="P13" s="36"/>
    </row>
    <row r="14" ht="24.6" customHeight="1" spans="1:8">
      <c r="A14" s="26" t="s">
        <v>130</v>
      </c>
      <c r="B14" s="27"/>
      <c r="C14" s="27"/>
      <c r="D14" s="27"/>
      <c r="E14" s="27"/>
      <c r="F14" s="27"/>
      <c r="G14" s="27"/>
      <c r="H14" s="28"/>
    </row>
    <row r="15" ht="24.6" customHeight="1" spans="1:8">
      <c r="A15" s="29" t="s">
        <v>213</v>
      </c>
      <c r="B15" s="30"/>
      <c r="C15" s="30"/>
      <c r="D15" s="30"/>
      <c r="E15" s="30"/>
      <c r="F15" s="30"/>
      <c r="G15" s="30"/>
      <c r="H15" s="31"/>
    </row>
    <row r="16" ht="10.8" customHeight="1" spans="1:8">
      <c r="A16" s="32"/>
      <c r="B16" s="33"/>
      <c r="C16" s="33"/>
      <c r="D16" s="33"/>
      <c r="E16" s="33"/>
      <c r="F16" s="33"/>
      <c r="G16" s="33"/>
      <c r="H16" s="34"/>
    </row>
  </sheetData>
  <mergeCells count="7">
    <mergeCell ref="A1:H1"/>
    <mergeCell ref="B3:H3"/>
    <mergeCell ref="B10:F10"/>
    <mergeCell ref="B13:F13"/>
    <mergeCell ref="A14:H14"/>
    <mergeCell ref="A15:H15"/>
    <mergeCell ref="A16:H16"/>
  </mergeCells>
  <printOptions horizontalCentered="1"/>
  <pageMargins left="0.393700787401575" right="0.393700787401575" top="0.393700787401575" bottom="0.39370078740157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预算汇总</vt:lpstr>
      <vt:lpstr>MR屏蔽</vt:lpstr>
      <vt:lpstr>土建装修</vt:lpstr>
      <vt:lpstr>胃肠机机房装修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Chen</dc:creator>
  <cp:lastModifiedBy>范范范文强</cp:lastModifiedBy>
  <dcterms:created xsi:type="dcterms:W3CDTF">2020-01-12T13:24:00Z</dcterms:created>
  <cp:lastPrinted>2022-12-18T14:51:00Z</cp:lastPrinted>
  <dcterms:modified xsi:type="dcterms:W3CDTF">2022-12-22T09:29:32Z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924BE20F299740929386CFE38C65E189</vt:lpwstr>
  </property>
</Properties>
</file>